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vesna\Documents\1\Proračun\Proračun za 2025.g\Godišnji financijski izvještaji 2025\"/>
    </mc:Choice>
  </mc:AlternateContent>
  <xr:revisionPtr revIDLastSave="0" documentId="8_{86B71527-68FC-429C-84F1-2D9A69D6C82C}"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E335" i="9" s="1"/>
  <c r="B335" i="9" s="1"/>
  <c r="G335" i="9"/>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F329" i="9"/>
  <c r="H328" i="9"/>
  <c r="G328" i="9"/>
  <c r="E328" i="9" s="1"/>
  <c r="B328" i="9" s="1"/>
  <c r="F328" i="9"/>
  <c r="H327" i="9"/>
  <c r="G327" i="9"/>
  <c r="E327" i="9" s="1"/>
  <c r="B327" i="9" s="1"/>
  <c r="F327" i="9"/>
  <c r="H326" i="9"/>
  <c r="G326" i="9"/>
  <c r="F326" i="9"/>
  <c r="H325" i="9"/>
  <c r="G325" i="9"/>
  <c r="F325" i="9"/>
  <c r="E325" i="9"/>
  <c r="B325" i="9" s="1"/>
  <c r="H324" i="9"/>
  <c r="G324" i="9"/>
  <c r="F324" i="9"/>
  <c r="H323" i="9"/>
  <c r="G323" i="9"/>
  <c r="F323" i="9"/>
  <c r="E323" i="9"/>
  <c r="B323" i="9"/>
  <c r="H322" i="9"/>
  <c r="G322" i="9"/>
  <c r="F322" i="9"/>
  <c r="H321" i="9"/>
  <c r="G321" i="9"/>
  <c r="E321" i="9" s="1"/>
  <c r="B321" i="9" s="1"/>
  <c r="F321" i="9"/>
  <c r="H320" i="9"/>
  <c r="G320" i="9"/>
  <c r="F320" i="9"/>
  <c r="H319" i="9"/>
  <c r="G319" i="9"/>
  <c r="F319" i="9"/>
  <c r="H318" i="9"/>
  <c r="G318" i="9"/>
  <c r="F318" i="9"/>
  <c r="E318" i="9"/>
  <c r="B318" i="9" s="1"/>
  <c r="H317" i="9"/>
  <c r="G317" i="9"/>
  <c r="F317" i="9"/>
  <c r="E317" i="9"/>
  <c r="B317" i="9" s="1"/>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E304" i="9" s="1"/>
  <c r="F304" i="9"/>
  <c r="B304" i="9"/>
  <c r="H303" i="9"/>
  <c r="G303" i="9"/>
  <c r="F303" i="9"/>
  <c r="F302" i="9"/>
  <c r="F301" i="9"/>
  <c r="F300" i="9"/>
  <c r="F299" i="9"/>
  <c r="F297" i="9"/>
  <c r="L296" i="9"/>
  <c r="F296" i="9" s="1"/>
  <c r="H296" i="9"/>
  <c r="F295" i="9"/>
  <c r="I294" i="9"/>
  <c r="H294" i="9"/>
  <c r="E294" i="9" s="1"/>
  <c r="B294" i="9" s="1"/>
  <c r="F294" i="9"/>
  <c r="E293" i="9"/>
  <c r="M292" i="9"/>
  <c r="L292" i="9"/>
  <c r="F292" i="9"/>
  <c r="E292" i="9"/>
  <c r="B292" i="9"/>
  <c r="M291" i="9"/>
  <c r="L291" i="9"/>
  <c r="F291" i="9" s="1"/>
  <c r="E291" i="9"/>
  <c r="M290" i="9"/>
  <c r="L290" i="9"/>
  <c r="E290" i="9"/>
  <c r="M289" i="9"/>
  <c r="L289" i="9"/>
  <c r="F289" i="9" s="1"/>
  <c r="B289" i="9" s="1"/>
  <c r="E289" i="9"/>
  <c r="M288" i="9"/>
  <c r="F288" i="9" s="1"/>
  <c r="L288" i="9"/>
  <c r="E288" i="9"/>
  <c r="M287" i="9"/>
  <c r="L287" i="9"/>
  <c r="F287" i="9" s="1"/>
  <c r="B287" i="9" s="1"/>
  <c r="E287" i="9"/>
  <c r="M286" i="9"/>
  <c r="L286" i="9"/>
  <c r="F286" i="9"/>
  <c r="B286" i="9" s="1"/>
  <c r="E286" i="9"/>
  <c r="M285" i="9"/>
  <c r="F285" i="9" s="1"/>
  <c r="L285" i="9"/>
  <c r="E285" i="9"/>
  <c r="B285" i="9" s="1"/>
  <c r="M284" i="9"/>
  <c r="L284" i="9"/>
  <c r="F284" i="9" s="1"/>
  <c r="E284" i="9"/>
  <c r="B284" i="9"/>
  <c r="M283" i="9"/>
  <c r="L283" i="9"/>
  <c r="F283" i="9" s="1"/>
  <c r="B283" i="9" s="1"/>
  <c r="E283" i="9"/>
  <c r="M282" i="9"/>
  <c r="L282" i="9"/>
  <c r="F282" i="9"/>
  <c r="E282" i="9"/>
  <c r="B282" i="9" s="1"/>
  <c r="M281" i="9"/>
  <c r="L281" i="9"/>
  <c r="F281" i="9" s="1"/>
  <c r="E281" i="9"/>
  <c r="B281" i="9" s="1"/>
  <c r="M280" i="9"/>
  <c r="L280" i="9"/>
  <c r="F280" i="9" s="1"/>
  <c r="E280" i="9"/>
  <c r="M279" i="9"/>
  <c r="L279" i="9"/>
  <c r="F279" i="9" s="1"/>
  <c r="E279" i="9"/>
  <c r="M278" i="9"/>
  <c r="L278" i="9"/>
  <c r="E278" i="9"/>
  <c r="M277" i="9"/>
  <c r="L277" i="9"/>
  <c r="F277" i="9"/>
  <c r="E277" i="9"/>
  <c r="B277" i="9"/>
  <c r="M276" i="9"/>
  <c r="L276" i="9"/>
  <c r="F276" i="9"/>
  <c r="E276" i="9"/>
  <c r="B276" i="9" s="1"/>
  <c r="M275" i="9"/>
  <c r="L275" i="9"/>
  <c r="E275" i="9"/>
  <c r="M274" i="9"/>
  <c r="L274" i="9"/>
  <c r="F274" i="9"/>
  <c r="B274" i="9" s="1"/>
  <c r="E274" i="9"/>
  <c r="M273" i="9"/>
  <c r="L273" i="9"/>
  <c r="F273" i="9"/>
  <c r="E273" i="9"/>
  <c r="B273" i="9" s="1"/>
  <c r="M272" i="9"/>
  <c r="L272" i="9"/>
  <c r="F272" i="9"/>
  <c r="E272" i="9"/>
  <c r="B272" i="9"/>
  <c r="M271" i="9"/>
  <c r="L271" i="9"/>
  <c r="F271" i="9"/>
  <c r="E271" i="9"/>
  <c r="B271" i="9"/>
  <c r="M270" i="9"/>
  <c r="L270" i="9"/>
  <c r="F270" i="9" s="1"/>
  <c r="B270" i="9" s="1"/>
  <c r="E270" i="9"/>
  <c r="M269" i="9"/>
  <c r="L269" i="9"/>
  <c r="F269" i="9" s="1"/>
  <c r="E269" i="9"/>
  <c r="B269" i="9" s="1"/>
  <c r="M268" i="9"/>
  <c r="L268" i="9"/>
  <c r="F268" i="9"/>
  <c r="E268" i="9"/>
  <c r="B268" i="9" s="1"/>
  <c r="M267" i="9"/>
  <c r="L267" i="9"/>
  <c r="F267" i="9"/>
  <c r="E267" i="9"/>
  <c r="M266" i="9"/>
  <c r="L266" i="9"/>
  <c r="E266" i="9"/>
  <c r="M265" i="9"/>
  <c r="L265" i="9"/>
  <c r="F265" i="9" s="1"/>
  <c r="E265" i="9"/>
  <c r="M264" i="9"/>
  <c r="L264" i="9"/>
  <c r="F264" i="9"/>
  <c r="E264" i="9"/>
  <c r="B264" i="9" s="1"/>
  <c r="M263" i="9"/>
  <c r="L263" i="9"/>
  <c r="F263" i="9"/>
  <c r="E263" i="9"/>
  <c r="B263" i="9" s="1"/>
  <c r="M262" i="9"/>
  <c r="L262" i="9"/>
  <c r="F262" i="9" s="1"/>
  <c r="B262" i="9" s="1"/>
  <c r="E262" i="9"/>
  <c r="M261" i="9"/>
  <c r="L261" i="9"/>
  <c r="F261" i="9"/>
  <c r="E261" i="9"/>
  <c r="B261" i="9"/>
  <c r="M260" i="9"/>
  <c r="L260" i="9"/>
  <c r="E260" i="9"/>
  <c r="M259" i="9"/>
  <c r="L259" i="9"/>
  <c r="F259" i="9" s="1"/>
  <c r="B259" i="9" s="1"/>
  <c r="E259" i="9"/>
  <c r="M258" i="9"/>
  <c r="L258" i="9"/>
  <c r="F258" i="9"/>
  <c r="E258" i="9"/>
  <c r="B258" i="9" s="1"/>
  <c r="M257" i="9"/>
  <c r="L257" i="9"/>
  <c r="E257" i="9"/>
  <c r="M256" i="9"/>
  <c r="L256" i="9"/>
  <c r="F256" i="9" s="1"/>
  <c r="B256" i="9" s="1"/>
  <c r="E256" i="9"/>
  <c r="M255" i="9"/>
  <c r="L255" i="9"/>
  <c r="F255" i="9" s="1"/>
  <c r="E255" i="9"/>
  <c r="M254" i="9"/>
  <c r="L254" i="9"/>
  <c r="E254" i="9"/>
  <c r="M253" i="9"/>
  <c r="L253" i="9"/>
  <c r="F253" i="9" s="1"/>
  <c r="B253" i="9" s="1"/>
  <c r="E253" i="9"/>
  <c r="M252" i="9"/>
  <c r="F252" i="9" s="1"/>
  <c r="L252" i="9"/>
  <c r="E252" i="9"/>
  <c r="M251" i="9"/>
  <c r="L251" i="9"/>
  <c r="F251" i="9" s="1"/>
  <c r="E251" i="9"/>
  <c r="B251" i="9" s="1"/>
  <c r="M250" i="9"/>
  <c r="L250" i="9"/>
  <c r="F250" i="9"/>
  <c r="B250" i="9" s="1"/>
  <c r="E250" i="9"/>
  <c r="M249" i="9"/>
  <c r="F249" i="9" s="1"/>
  <c r="L249" i="9"/>
  <c r="E249" i="9"/>
  <c r="M248" i="9"/>
  <c r="L248" i="9"/>
  <c r="F248" i="9" s="1"/>
  <c r="E248" i="9"/>
  <c r="B248" i="9"/>
  <c r="M247" i="9"/>
  <c r="L247" i="9"/>
  <c r="F247" i="9" s="1"/>
  <c r="B247" i="9" s="1"/>
  <c r="E247" i="9"/>
  <c r="M246" i="9"/>
  <c r="L246" i="9"/>
  <c r="F246" i="9"/>
  <c r="E246" i="9"/>
  <c r="B246" i="9" s="1"/>
  <c r="M245" i="9"/>
  <c r="L245" i="9"/>
  <c r="F245" i="9" s="1"/>
  <c r="E245" i="9"/>
  <c r="B245" i="9" s="1"/>
  <c r="M244" i="9"/>
  <c r="L244" i="9"/>
  <c r="F244" i="9" s="1"/>
  <c r="E244" i="9"/>
  <c r="B244" i="9" s="1"/>
  <c r="M243" i="9"/>
  <c r="L243" i="9"/>
  <c r="F243" i="9" s="1"/>
  <c r="E243" i="9"/>
  <c r="M242" i="9"/>
  <c r="L242" i="9"/>
  <c r="F242" i="9" s="1"/>
  <c r="E242" i="9"/>
  <c r="M241" i="9"/>
  <c r="L241" i="9"/>
  <c r="F241" i="9"/>
  <c r="E241" i="9"/>
  <c r="B241" i="9"/>
  <c r="M240" i="9"/>
  <c r="L240" i="9"/>
  <c r="F240" i="9"/>
  <c r="E240" i="9"/>
  <c r="B240" i="9" s="1"/>
  <c r="M239" i="9"/>
  <c r="L239" i="9"/>
  <c r="E239" i="9"/>
  <c r="M238" i="9"/>
  <c r="L238" i="9"/>
  <c r="F238" i="9"/>
  <c r="B238" i="9" s="1"/>
  <c r="E238" i="9"/>
  <c r="M237" i="9"/>
  <c r="L237" i="9"/>
  <c r="F237" i="9"/>
  <c r="E237" i="9"/>
  <c r="B237" i="9" s="1"/>
  <c r="M236" i="9"/>
  <c r="L236" i="9"/>
  <c r="E236" i="9"/>
  <c r="M235" i="9"/>
  <c r="L235" i="9"/>
  <c r="F235" i="9"/>
  <c r="E235" i="9"/>
  <c r="B235" i="9"/>
  <c r="M234" i="9"/>
  <c r="L234" i="9"/>
  <c r="F234" i="9" s="1"/>
  <c r="B234" i="9" s="1"/>
  <c r="E234" i="9"/>
  <c r="M233" i="9"/>
  <c r="L233" i="9"/>
  <c r="F233" i="9" s="1"/>
  <c r="E233" i="9"/>
  <c r="B233" i="9" s="1"/>
  <c r="M232" i="9"/>
  <c r="L232" i="9"/>
  <c r="F232" i="9"/>
  <c r="E232" i="9"/>
  <c r="B232" i="9" s="1"/>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F171" i="9"/>
  <c r="H170" i="9"/>
  <c r="G170" i="9"/>
  <c r="E170" i="9" s="1"/>
  <c r="B170" i="9" s="1"/>
  <c r="F170" i="9"/>
  <c r="H169" i="9"/>
  <c r="G169" i="9"/>
  <c r="F169" i="9"/>
  <c r="E169" i="9"/>
  <c r="B169" i="9" s="1"/>
  <c r="H168" i="9"/>
  <c r="G168" i="9"/>
  <c r="E168" i="9" s="1"/>
  <c r="B168" i="9" s="1"/>
  <c r="F168" i="9"/>
  <c r="H167" i="9"/>
  <c r="G167" i="9"/>
  <c r="F167" i="9"/>
  <c r="E167" i="9"/>
  <c r="B167" i="9" s="1"/>
  <c r="H166" i="9"/>
  <c r="G166" i="9"/>
  <c r="E166" i="9" s="1"/>
  <c r="F166" i="9"/>
  <c r="H165" i="9"/>
  <c r="E165" i="9" s="1"/>
  <c r="B165" i="9" s="1"/>
  <c r="G165" i="9"/>
  <c r="F165" i="9"/>
  <c r="H164" i="9"/>
  <c r="G164" i="9"/>
  <c r="F164" i="9"/>
  <c r="E164" i="9"/>
  <c r="B164" i="9"/>
  <c r="H163" i="9"/>
  <c r="G163" i="9"/>
  <c r="F163" i="9"/>
  <c r="H162" i="9"/>
  <c r="G162" i="9"/>
  <c r="F162" i="9"/>
  <c r="E162" i="9"/>
  <c r="B162" i="9" s="1"/>
  <c r="H161" i="9"/>
  <c r="G161" i="9"/>
  <c r="F161" i="9"/>
  <c r="E161" i="9"/>
  <c r="H160" i="9"/>
  <c r="G160" i="9"/>
  <c r="E160" i="9" s="1"/>
  <c r="B160" i="9" s="1"/>
  <c r="F160" i="9"/>
  <c r="H159" i="9"/>
  <c r="G159" i="9"/>
  <c r="E159" i="9" s="1"/>
  <c r="B159" i="9" s="1"/>
  <c r="F159" i="9"/>
  <c r="H158" i="9"/>
  <c r="G158" i="9"/>
  <c r="E158" i="9" s="1"/>
  <c r="B158" i="9" s="1"/>
  <c r="F158" i="9"/>
  <c r="H157" i="9"/>
  <c r="G157" i="9"/>
  <c r="F157" i="9"/>
  <c r="E157" i="9"/>
  <c r="B157" i="9" s="1"/>
  <c r="F156" i="9"/>
  <c r="H155" i="9"/>
  <c r="G155" i="9"/>
  <c r="E155" i="9" s="1"/>
  <c r="B155" i="9" s="1"/>
  <c r="F155" i="9"/>
  <c r="H154" i="9"/>
  <c r="G154" i="9"/>
  <c r="E154" i="9" s="1"/>
  <c r="B154" i="9" s="1"/>
  <c r="F154" i="9"/>
  <c r="H153" i="9"/>
  <c r="E153" i="9" s="1"/>
  <c r="B153" i="9" s="1"/>
  <c r="G153" i="9"/>
  <c r="F153" i="9"/>
  <c r="H152" i="9"/>
  <c r="E152" i="9" s="1"/>
  <c r="B152" i="9" s="1"/>
  <c r="G152" i="9"/>
  <c r="F152" i="9"/>
  <c r="H151" i="9"/>
  <c r="G151" i="9"/>
  <c r="F151" i="9"/>
  <c r="H150" i="9"/>
  <c r="E150" i="9" s="1"/>
  <c r="B150" i="9" s="1"/>
  <c r="G150" i="9"/>
  <c r="F150" i="9"/>
  <c r="H149" i="9"/>
  <c r="G149" i="9"/>
  <c r="F149" i="9"/>
  <c r="E149" i="9"/>
  <c r="B149" i="9" s="1"/>
  <c r="H148" i="9"/>
  <c r="G148" i="9"/>
  <c r="E148" i="9" s="1"/>
  <c r="F148" i="9"/>
  <c r="H147" i="9"/>
  <c r="G147" i="9"/>
  <c r="E147" i="9" s="1"/>
  <c r="B147" i="9" s="1"/>
  <c r="F147" i="9"/>
  <c r="H146" i="9"/>
  <c r="E146" i="9" s="1"/>
  <c r="B146" i="9" s="1"/>
  <c r="G146" i="9"/>
  <c r="F146" i="9"/>
  <c r="H145" i="9"/>
  <c r="G145" i="9"/>
  <c r="E145" i="9" s="1"/>
  <c r="B145" i="9" s="1"/>
  <c r="F145" i="9"/>
  <c r="H144" i="9"/>
  <c r="G144" i="9"/>
  <c r="F144" i="9"/>
  <c r="E144" i="9"/>
  <c r="H143" i="9"/>
  <c r="G143" i="9"/>
  <c r="F143" i="9"/>
  <c r="E143" i="9"/>
  <c r="B143" i="9" s="1"/>
  <c r="H142" i="9"/>
  <c r="G142" i="9"/>
  <c r="E142" i="9" s="1"/>
  <c r="B142" i="9" s="1"/>
  <c r="F142" i="9"/>
  <c r="H141" i="9"/>
  <c r="E141" i="9" s="1"/>
  <c r="B141" i="9" s="1"/>
  <c r="G141" i="9"/>
  <c r="F141" i="9"/>
  <c r="H140" i="9"/>
  <c r="G140" i="9"/>
  <c r="F140" i="9"/>
  <c r="H139" i="9"/>
  <c r="G139" i="9"/>
  <c r="E139" i="9" s="1"/>
  <c r="F139" i="9"/>
  <c r="B139" i="9"/>
  <c r="H138" i="9"/>
  <c r="G138" i="9"/>
  <c r="F138" i="9"/>
  <c r="E138" i="9"/>
  <c r="B138" i="9"/>
  <c r="H137" i="9"/>
  <c r="G137" i="9"/>
  <c r="E137" i="9" s="1"/>
  <c r="B137" i="9" s="1"/>
  <c r="F137" i="9"/>
  <c r="H136" i="9"/>
  <c r="G136" i="9"/>
  <c r="E136" i="9" s="1"/>
  <c r="B136" i="9" s="1"/>
  <c r="F136" i="9"/>
  <c r="H135" i="9"/>
  <c r="G135" i="9"/>
  <c r="E135" i="9" s="1"/>
  <c r="F135" i="9"/>
  <c r="H134" i="9"/>
  <c r="G134" i="9"/>
  <c r="E134" i="9" s="1"/>
  <c r="B134" i="9" s="1"/>
  <c r="F134" i="9"/>
  <c r="H133" i="9"/>
  <c r="G133" i="9"/>
  <c r="F133" i="9"/>
  <c r="E133" i="9"/>
  <c r="B133" i="9" s="1"/>
  <c r="H132" i="9"/>
  <c r="G132" i="9"/>
  <c r="E132" i="9" s="1"/>
  <c r="B132" i="9" s="1"/>
  <c r="F132" i="9"/>
  <c r="H131" i="9"/>
  <c r="G131" i="9"/>
  <c r="F131" i="9"/>
  <c r="E131" i="9"/>
  <c r="B131" i="9" s="1"/>
  <c r="H130" i="9"/>
  <c r="G130" i="9"/>
  <c r="E130" i="9" s="1"/>
  <c r="F130" i="9"/>
  <c r="H129" i="9"/>
  <c r="E129" i="9" s="1"/>
  <c r="B129" i="9" s="1"/>
  <c r="G129" i="9"/>
  <c r="F129" i="9"/>
  <c r="H128" i="9"/>
  <c r="E128" i="9" s="1"/>
  <c r="G128" i="9"/>
  <c r="F128" i="9"/>
  <c r="B128" i="9"/>
  <c r="H127" i="9"/>
  <c r="G127" i="9"/>
  <c r="F127" i="9"/>
  <c r="H126" i="9"/>
  <c r="G126" i="9"/>
  <c r="F126" i="9"/>
  <c r="E126" i="9"/>
  <c r="B126" i="9" s="1"/>
  <c r="H125" i="9"/>
  <c r="G125" i="9"/>
  <c r="F125" i="9"/>
  <c r="E125" i="9"/>
  <c r="B125" i="9" s="1"/>
  <c r="H124" i="9"/>
  <c r="G124" i="9"/>
  <c r="E124" i="9" s="1"/>
  <c r="B124" i="9" s="1"/>
  <c r="F124" i="9"/>
  <c r="H123" i="9"/>
  <c r="G123" i="9"/>
  <c r="E123" i="9" s="1"/>
  <c r="B123" i="9" s="1"/>
  <c r="F123" i="9"/>
  <c r="H122" i="9"/>
  <c r="G122" i="9"/>
  <c r="F122" i="9"/>
  <c r="H121" i="9"/>
  <c r="G121" i="9"/>
  <c r="F121" i="9"/>
  <c r="E121" i="9"/>
  <c r="B121" i="9" s="1"/>
  <c r="H120" i="9"/>
  <c r="G120" i="9"/>
  <c r="F120" i="9"/>
  <c r="E120" i="9"/>
  <c r="B120" i="9" s="1"/>
  <c r="H119" i="9"/>
  <c r="G119" i="9"/>
  <c r="E119" i="9" s="1"/>
  <c r="B119" i="9" s="1"/>
  <c r="F119" i="9"/>
  <c r="H118" i="9"/>
  <c r="G118" i="9"/>
  <c r="E118" i="9" s="1"/>
  <c r="B118" i="9" s="1"/>
  <c r="F118" i="9"/>
  <c r="H117" i="9"/>
  <c r="E117" i="9" s="1"/>
  <c r="B117" i="9" s="1"/>
  <c r="G117" i="9"/>
  <c r="F117" i="9"/>
  <c r="H116" i="9"/>
  <c r="E116" i="9" s="1"/>
  <c r="B116" i="9" s="1"/>
  <c r="G116" i="9"/>
  <c r="F116" i="9"/>
  <c r="H115" i="9"/>
  <c r="G115" i="9"/>
  <c r="F115" i="9"/>
  <c r="H114" i="9"/>
  <c r="E114" i="9" s="1"/>
  <c r="B114" i="9" s="1"/>
  <c r="G114" i="9"/>
  <c r="F114" i="9"/>
  <c r="H113" i="9"/>
  <c r="G113" i="9"/>
  <c r="F113" i="9"/>
  <c r="E113" i="9"/>
  <c r="B113" i="9" s="1"/>
  <c r="H112" i="9"/>
  <c r="G112" i="9"/>
  <c r="E112" i="9" s="1"/>
  <c r="F112" i="9"/>
  <c r="H111" i="9"/>
  <c r="G111" i="9"/>
  <c r="E111" i="9" s="1"/>
  <c r="B111" i="9" s="1"/>
  <c r="F111" i="9"/>
  <c r="H110" i="9"/>
  <c r="E110" i="9" s="1"/>
  <c r="G110" i="9"/>
  <c r="F110" i="9"/>
  <c r="B110" i="9"/>
  <c r="H109" i="9"/>
  <c r="G109" i="9"/>
  <c r="F109" i="9"/>
  <c r="E109" i="9"/>
  <c r="B109" i="9" s="1"/>
  <c r="H108" i="9"/>
  <c r="G108" i="9"/>
  <c r="F108" i="9"/>
  <c r="E108" i="9"/>
  <c r="H107" i="9"/>
  <c r="G107" i="9"/>
  <c r="F107" i="9"/>
  <c r="E107" i="9"/>
  <c r="B107" i="9" s="1"/>
  <c r="H106" i="9"/>
  <c r="G106" i="9"/>
  <c r="E106" i="9" s="1"/>
  <c r="B106" i="9" s="1"/>
  <c r="F106" i="9"/>
  <c r="H105" i="9"/>
  <c r="E105" i="9" s="1"/>
  <c r="B105" i="9" s="1"/>
  <c r="G105" i="9"/>
  <c r="F105" i="9"/>
  <c r="H104" i="9"/>
  <c r="G104" i="9"/>
  <c r="F104" i="9"/>
  <c r="H103" i="9"/>
  <c r="G103" i="9"/>
  <c r="E103" i="9" s="1"/>
  <c r="F103" i="9"/>
  <c r="B103" i="9"/>
  <c r="H102" i="9"/>
  <c r="G102" i="9"/>
  <c r="F102" i="9"/>
  <c r="E102" i="9"/>
  <c r="B102" i="9" s="1"/>
  <c r="H101" i="9"/>
  <c r="G101" i="9"/>
  <c r="E101" i="9" s="1"/>
  <c r="B101" i="9" s="1"/>
  <c r="F101" i="9"/>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F95" i="9"/>
  <c r="E95" i="9"/>
  <c r="B95" i="9" s="1"/>
  <c r="H94" i="9"/>
  <c r="G94" i="9"/>
  <c r="E94" i="9" s="1"/>
  <c r="B94" i="9" s="1"/>
  <c r="F94" i="9"/>
  <c r="H93" i="9"/>
  <c r="E93" i="9" s="1"/>
  <c r="B93" i="9" s="1"/>
  <c r="G93" i="9"/>
  <c r="F93" i="9"/>
  <c r="H92" i="9"/>
  <c r="E92" i="9" s="1"/>
  <c r="G92" i="9"/>
  <c r="F92" i="9"/>
  <c r="B92" i="9"/>
  <c r="H91" i="9"/>
  <c r="G91" i="9"/>
  <c r="F91" i="9"/>
  <c r="H90" i="9"/>
  <c r="G90" i="9"/>
  <c r="F90" i="9"/>
  <c r="E90" i="9"/>
  <c r="B90" i="9" s="1"/>
  <c r="H89" i="9"/>
  <c r="G89" i="9"/>
  <c r="F89" i="9"/>
  <c r="E89" i="9"/>
  <c r="H88" i="9"/>
  <c r="G88" i="9"/>
  <c r="E88" i="9" s="1"/>
  <c r="B88" i="9" s="1"/>
  <c r="F88" i="9"/>
  <c r="H87" i="9"/>
  <c r="G87" i="9"/>
  <c r="E87" i="9" s="1"/>
  <c r="B87" i="9" s="1"/>
  <c r="F87" i="9"/>
  <c r="H86" i="9"/>
  <c r="G86" i="9"/>
  <c r="F86" i="9"/>
  <c r="H85" i="9"/>
  <c r="G85" i="9"/>
  <c r="F85" i="9"/>
  <c r="E85" i="9"/>
  <c r="B85" i="9" s="1"/>
  <c r="H84" i="9"/>
  <c r="G84" i="9"/>
  <c r="F84" i="9"/>
  <c r="E84" i="9"/>
  <c r="H83" i="9"/>
  <c r="G83" i="9"/>
  <c r="E83" i="9" s="1"/>
  <c r="B83" i="9" s="1"/>
  <c r="F83" i="9"/>
  <c r="H82" i="9"/>
  <c r="G82" i="9"/>
  <c r="E82" i="9" s="1"/>
  <c r="B82" i="9" s="1"/>
  <c r="F82" i="9"/>
  <c r="H81" i="9"/>
  <c r="E81" i="9" s="1"/>
  <c r="B81" i="9" s="1"/>
  <c r="G81" i="9"/>
  <c r="F81" i="9"/>
  <c r="H80" i="9"/>
  <c r="E80" i="9" s="1"/>
  <c r="B80" i="9" s="1"/>
  <c r="G80" i="9"/>
  <c r="F80" i="9"/>
  <c r="H79" i="9"/>
  <c r="G79" i="9"/>
  <c r="F79" i="9"/>
  <c r="H78" i="9"/>
  <c r="E78" i="9" s="1"/>
  <c r="B78" i="9" s="1"/>
  <c r="G78" i="9"/>
  <c r="F78" i="9"/>
  <c r="H77" i="9"/>
  <c r="G77" i="9"/>
  <c r="F77" i="9"/>
  <c r="E77" i="9"/>
  <c r="B77" i="9" s="1"/>
  <c r="H76" i="9"/>
  <c r="G76" i="9"/>
  <c r="E76" i="9" s="1"/>
  <c r="F76" i="9"/>
  <c r="H75" i="9"/>
  <c r="G75" i="9"/>
  <c r="E75" i="9" s="1"/>
  <c r="B75" i="9" s="1"/>
  <c r="F75" i="9"/>
  <c r="H74" i="9"/>
  <c r="E74" i="9" s="1"/>
  <c r="G74" i="9"/>
  <c r="F74" i="9"/>
  <c r="B74" i="9"/>
  <c r="H73" i="9"/>
  <c r="G73" i="9"/>
  <c r="F73" i="9"/>
  <c r="E73" i="9"/>
  <c r="B73" i="9" s="1"/>
  <c r="H72" i="9"/>
  <c r="G72" i="9"/>
  <c r="F72" i="9"/>
  <c r="E72" i="9"/>
  <c r="H71" i="9"/>
  <c r="G71" i="9"/>
  <c r="F71" i="9"/>
  <c r="E71" i="9"/>
  <c r="B71" i="9" s="1"/>
  <c r="H70" i="9"/>
  <c r="G70" i="9"/>
  <c r="E70" i="9" s="1"/>
  <c r="B70" i="9" s="1"/>
  <c r="F70" i="9"/>
  <c r="H69" i="9"/>
  <c r="E69" i="9" s="1"/>
  <c r="B69" i="9" s="1"/>
  <c r="G69" i="9"/>
  <c r="F69" i="9"/>
  <c r="H68" i="9"/>
  <c r="G68" i="9"/>
  <c r="E68" i="9" s="1"/>
  <c r="B68" i="9" s="1"/>
  <c r="F68" i="9"/>
  <c r="H67" i="9"/>
  <c r="G67" i="9"/>
  <c r="E67" i="9" s="1"/>
  <c r="F67" i="9"/>
  <c r="B67" i="9"/>
  <c r="H66" i="9"/>
  <c r="G66" i="9"/>
  <c r="F66" i="9"/>
  <c r="E66" i="9"/>
  <c r="B66" i="9" s="1"/>
  <c r="H65" i="9"/>
  <c r="G65" i="9"/>
  <c r="E65" i="9" s="1"/>
  <c r="B65" i="9" s="1"/>
  <c r="F65" i="9"/>
  <c r="H64" i="9"/>
  <c r="G64" i="9"/>
  <c r="E64" i="9" s="1"/>
  <c r="B64" i="9" s="1"/>
  <c r="F64" i="9"/>
  <c r="H63" i="9"/>
  <c r="G63" i="9"/>
  <c r="E63" i="9" s="1"/>
  <c r="B63" i="9" s="1"/>
  <c r="F63" i="9"/>
  <c r="H62" i="9"/>
  <c r="E62" i="9" s="1"/>
  <c r="B62" i="9" s="1"/>
  <c r="G62" i="9"/>
  <c r="F62" i="9"/>
  <c r="H61" i="9"/>
  <c r="G61" i="9"/>
  <c r="F61" i="9"/>
  <c r="E61" i="9"/>
  <c r="B61" i="9"/>
  <c r="H60" i="9"/>
  <c r="G60" i="9"/>
  <c r="E60" i="9" s="1"/>
  <c r="B60" i="9" s="1"/>
  <c r="F60" i="9"/>
  <c r="H59" i="9"/>
  <c r="G59" i="9"/>
  <c r="F59" i="9"/>
  <c r="E59" i="9"/>
  <c r="B59" i="9" s="1"/>
  <c r="H58" i="9"/>
  <c r="G58" i="9"/>
  <c r="E58" i="9" s="1"/>
  <c r="F58" i="9"/>
  <c r="H57" i="9"/>
  <c r="E57" i="9" s="1"/>
  <c r="B57" i="9" s="1"/>
  <c r="G57" i="9"/>
  <c r="F57" i="9"/>
  <c r="H56" i="9"/>
  <c r="E56" i="9" s="1"/>
  <c r="B56" i="9" s="1"/>
  <c r="G56" i="9"/>
  <c r="F56" i="9"/>
  <c r="H55" i="9"/>
  <c r="G55" i="9"/>
  <c r="F55" i="9"/>
  <c r="H54" i="9"/>
  <c r="G54" i="9"/>
  <c r="F54" i="9"/>
  <c r="E54" i="9"/>
  <c r="B54" i="9" s="1"/>
  <c r="H53" i="9"/>
  <c r="G53" i="9"/>
  <c r="F53" i="9"/>
  <c r="E53" i="9"/>
  <c r="H52" i="9"/>
  <c r="G52" i="9"/>
  <c r="F52" i="9"/>
  <c r="H51" i="9"/>
  <c r="G51" i="9"/>
  <c r="E51" i="9" s="1"/>
  <c r="B51" i="9" s="1"/>
  <c r="F51" i="9"/>
  <c r="H50" i="9"/>
  <c r="G50" i="9"/>
  <c r="E50" i="9" s="1"/>
  <c r="B50" i="9" s="1"/>
  <c r="F50" i="9"/>
  <c r="H49" i="9"/>
  <c r="G49" i="9"/>
  <c r="F49" i="9"/>
  <c r="E49" i="9"/>
  <c r="B49" i="9" s="1"/>
  <c r="H48" i="9"/>
  <c r="G48" i="9"/>
  <c r="F48" i="9"/>
  <c r="E48" i="9"/>
  <c r="B48" i="9" s="1"/>
  <c r="H47" i="9"/>
  <c r="G47" i="9"/>
  <c r="E47" i="9" s="1"/>
  <c r="B47" i="9" s="1"/>
  <c r="F47" i="9"/>
  <c r="H46" i="9"/>
  <c r="G46" i="9"/>
  <c r="E46" i="9" s="1"/>
  <c r="B46" i="9" s="1"/>
  <c r="F46" i="9"/>
  <c r="H45" i="9"/>
  <c r="E45" i="9" s="1"/>
  <c r="B45" i="9" s="1"/>
  <c r="G45" i="9"/>
  <c r="F45" i="9"/>
  <c r="H44" i="9"/>
  <c r="E44" i="9" s="1"/>
  <c r="B44" i="9" s="1"/>
  <c r="G44" i="9"/>
  <c r="F44" i="9"/>
  <c r="H43" i="9"/>
  <c r="G43" i="9"/>
  <c r="E43" i="9" s="1"/>
  <c r="F43" i="9"/>
  <c r="B43" i="9"/>
  <c r="H42" i="9"/>
  <c r="E42" i="9" s="1"/>
  <c r="B42" i="9" s="1"/>
  <c r="G42" i="9"/>
  <c r="F42" i="9"/>
  <c r="H41" i="9"/>
  <c r="G41" i="9"/>
  <c r="F41" i="9"/>
  <c r="B41" i="9" s="1"/>
  <c r="E41" i="9"/>
  <c r="H40" i="9"/>
  <c r="G40" i="9"/>
  <c r="E40" i="9" s="1"/>
  <c r="F40" i="9"/>
  <c r="H39" i="9"/>
  <c r="G39" i="9"/>
  <c r="E39" i="9" s="1"/>
  <c r="B39" i="9" s="1"/>
  <c r="F39" i="9"/>
  <c r="H38" i="9"/>
  <c r="E38" i="9" s="1"/>
  <c r="B38" i="9" s="1"/>
  <c r="G38" i="9"/>
  <c r="F38" i="9"/>
  <c r="H37" i="9"/>
  <c r="G37" i="9"/>
  <c r="F37" i="9"/>
  <c r="H36" i="9"/>
  <c r="G36" i="9"/>
  <c r="F36" i="9"/>
  <c r="H35" i="9"/>
  <c r="G35" i="9"/>
  <c r="F35" i="9"/>
  <c r="E35" i="9"/>
  <c r="B35" i="9" s="1"/>
  <c r="H34" i="9"/>
  <c r="G34" i="9"/>
  <c r="E34" i="9" s="1"/>
  <c r="B34" i="9" s="1"/>
  <c r="F34" i="9"/>
  <c r="H33" i="9"/>
  <c r="E33" i="9" s="1"/>
  <c r="G33" i="9"/>
  <c r="F33" i="9"/>
  <c r="B33" i="9"/>
  <c r="H32" i="9"/>
  <c r="E32" i="9" s="1"/>
  <c r="B32" i="9" s="1"/>
  <c r="G32" i="9"/>
  <c r="F32" i="9"/>
  <c r="H31" i="9"/>
  <c r="G31" i="9"/>
  <c r="F31" i="9"/>
  <c r="H30" i="9"/>
  <c r="G30" i="9"/>
  <c r="F30" i="9"/>
  <c r="E30" i="9"/>
  <c r="B30" i="9" s="1"/>
  <c r="H29" i="9"/>
  <c r="G29" i="9"/>
  <c r="E29" i="9" s="1"/>
  <c r="B29" i="9" s="1"/>
  <c r="F29" i="9"/>
  <c r="H28" i="9"/>
  <c r="G28" i="9"/>
  <c r="F28" i="9"/>
  <c r="E28" i="9"/>
  <c r="B28" i="9"/>
  <c r="H27" i="9"/>
  <c r="E27" i="9" s="1"/>
  <c r="B27" i="9" s="1"/>
  <c r="G27" i="9"/>
  <c r="F27" i="9"/>
  <c r="H26" i="9"/>
  <c r="G26" i="9"/>
  <c r="F26" i="9"/>
  <c r="E26" i="9"/>
  <c r="B26" i="9"/>
  <c r="H25" i="9"/>
  <c r="G25" i="9"/>
  <c r="E25" i="9" s="1"/>
  <c r="F25" i="9"/>
  <c r="F24" i="9"/>
  <c r="F4" i="9"/>
  <c r="O3" i="9"/>
  <c r="G296" i="9" s="1"/>
  <c r="E296" i="9" s="1"/>
  <c r="B296" i="9" s="1"/>
  <c r="I3" i="9"/>
  <c r="H3" i="9"/>
  <c r="G3" i="9"/>
  <c r="D104" i="8"/>
  <c r="D97" i="8"/>
  <c r="D92" i="8"/>
  <c r="D87" i="8"/>
  <c r="D82" i="8"/>
  <c r="D77" i="8"/>
  <c r="D72" i="8"/>
  <c r="D67" i="8"/>
  <c r="D62" i="8"/>
  <c r="D57" i="8"/>
  <c r="D52" i="8"/>
  <c r="D46" i="8"/>
  <c r="C1623" i="1" s="1"/>
  <c r="D37" i="8"/>
  <c r="D27" i="8"/>
  <c r="D25" i="8" s="1"/>
  <c r="C1602" i="1" s="1"/>
  <c r="H1602" i="1" s="1"/>
  <c r="D18" i="8"/>
  <c r="D8" i="8"/>
  <c r="D6" i="8" s="1"/>
  <c r="C1583" i="1" s="1"/>
  <c r="E44" i="7"/>
  <c r="D44" i="7"/>
  <c r="D38" i="7" s="1"/>
  <c r="E39" i="7"/>
  <c r="E38" i="7" s="1"/>
  <c r="D39" i="7"/>
  <c r="E30" i="7"/>
  <c r="D30" i="7"/>
  <c r="E23" i="7"/>
  <c r="D23" i="7"/>
  <c r="E22" i="7"/>
  <c r="D22" i="7"/>
  <c r="E14" i="7"/>
  <c r="D14" i="7"/>
  <c r="D6" i="7" s="1"/>
  <c r="D5" i="7" s="1"/>
  <c r="E7" i="7"/>
  <c r="E6" i="7" s="1"/>
  <c r="E5" i="7" s="1"/>
  <c r="D7" i="7"/>
  <c r="F140" i="6"/>
  <c r="F139" i="6"/>
  <c r="F138" i="6"/>
  <c r="F137" i="6"/>
  <c r="F136" i="6"/>
  <c r="F135" i="6"/>
  <c r="F134" i="6"/>
  <c r="F133" i="6"/>
  <c r="F132" i="6"/>
  <c r="F131" i="6"/>
  <c r="E130" i="6"/>
  <c r="D130" i="6"/>
  <c r="F130" i="6" s="1"/>
  <c r="E129" i="6"/>
  <c r="F129" i="6" s="1"/>
  <c r="D129" i="6"/>
  <c r="F128" i="6"/>
  <c r="F127" i="6"/>
  <c r="F126" i="6"/>
  <c r="F125" i="6"/>
  <c r="F124" i="6"/>
  <c r="F123" i="6"/>
  <c r="E122" i="6"/>
  <c r="D122" i="6"/>
  <c r="F122" i="6" s="1"/>
  <c r="F121" i="6"/>
  <c r="F120" i="6"/>
  <c r="F119" i="6"/>
  <c r="F118" i="6"/>
  <c r="E118" i="6"/>
  <c r="D118" i="6"/>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94" i="6"/>
  <c r="D89" i="6" s="1"/>
  <c r="F89" i="6" s="1"/>
  <c r="F93" i="6"/>
  <c r="F92" i="6"/>
  <c r="F91" i="6"/>
  <c r="F90" i="6"/>
  <c r="E90" i="6"/>
  <c r="D90" i="6"/>
  <c r="F88" i="6"/>
  <c r="F87" i="6"/>
  <c r="F86" i="6"/>
  <c r="F85" i="6"/>
  <c r="F84" i="6"/>
  <c r="F83" i="6"/>
  <c r="F82" i="6"/>
  <c r="E82" i="6"/>
  <c r="D82" i="6"/>
  <c r="F81" i="6"/>
  <c r="F80" i="6"/>
  <c r="F79" i="6"/>
  <c r="F78" i="6"/>
  <c r="F77" i="6"/>
  <c r="F76" i="6"/>
  <c r="E75" i="6"/>
  <c r="F75" i="6"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E35" i="6" s="1"/>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F291"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D255" i="5" s="1"/>
  <c r="F259" i="5"/>
  <c r="F258" i="5"/>
  <c r="F257" i="5"/>
  <c r="E256" i="5"/>
  <c r="F256" i="5" s="1"/>
  <c r="D256" i="5"/>
  <c r="F254" i="5"/>
  <c r="F253"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F181" i="5"/>
  <c r="E181" i="5"/>
  <c r="D181" i="5"/>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E120" i="5"/>
  <c r="E119" i="5" s="1"/>
  <c r="D120" i="5"/>
  <c r="F120" i="5" s="1"/>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E82" i="5"/>
  <c r="D82" i="5"/>
  <c r="F82" i="5" s="1"/>
  <c r="F81" i="5"/>
  <c r="F80" i="5"/>
  <c r="F79" i="5"/>
  <c r="F78" i="5"/>
  <c r="F77" i="5"/>
  <c r="F76" i="5"/>
  <c r="E76" i="5"/>
  <c r="D76" i="5"/>
  <c r="F75" i="5"/>
  <c r="F74" i="5"/>
  <c r="F73" i="5"/>
  <c r="F72" i="5"/>
  <c r="E71" i="5"/>
  <c r="F71" i="5" s="1"/>
  <c r="D71" i="5"/>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024" i="1" s="1"/>
  <c r="H1024" i="1" s="1"/>
  <c r="D19" i="5"/>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F636" i="4"/>
  <c r="E636" i="4"/>
  <c r="D636" i="4"/>
  <c r="F635" i="4"/>
  <c r="F634" i="4"/>
  <c r="E633" i="4"/>
  <c r="D633" i="4"/>
  <c r="F633" i="4" s="1"/>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E609" i="4"/>
  <c r="F609" i="4" s="1"/>
  <c r="D609" i="4"/>
  <c r="F608" i="4"/>
  <c r="F607" i="4"/>
  <c r="E607" i="4"/>
  <c r="H156" i="9" s="1"/>
  <c r="D607" i="4"/>
  <c r="G156" i="9" s="1"/>
  <c r="E156" i="9" s="1"/>
  <c r="B156" i="9" s="1"/>
  <c r="F606" i="4"/>
  <c r="F605" i="4"/>
  <c r="F604" i="4"/>
  <c r="F603" i="4"/>
  <c r="E603" i="4"/>
  <c r="D603" i="4"/>
  <c r="F602" i="4"/>
  <c r="F601" i="4"/>
  <c r="F600" i="4"/>
  <c r="F599" i="4"/>
  <c r="E598" i="4"/>
  <c r="D598" i="4"/>
  <c r="F598" i="4" s="1"/>
  <c r="E597" i="4"/>
  <c r="F596" i="4"/>
  <c r="F595" i="4"/>
  <c r="F594" i="4"/>
  <c r="E594" i="4"/>
  <c r="D594" i="4"/>
  <c r="F593" i="4"/>
  <c r="F592" i="4"/>
  <c r="E591" i="4"/>
  <c r="D591" i="4"/>
  <c r="F591" i="4" s="1"/>
  <c r="F590" i="4"/>
  <c r="F589" i="4"/>
  <c r="E589" i="4"/>
  <c r="D589" i="4"/>
  <c r="F588" i="4"/>
  <c r="F587" i="4"/>
  <c r="F586" i="4"/>
  <c r="F585" i="4"/>
  <c r="E585" i="4"/>
  <c r="D585" i="4"/>
  <c r="E584" i="4"/>
  <c r="D584" i="4"/>
  <c r="F584" i="4" s="1"/>
  <c r="F583" i="4"/>
  <c r="F582" i="4"/>
  <c r="F581" i="4"/>
  <c r="E581" i="4"/>
  <c r="D581" i="4"/>
  <c r="F580" i="4"/>
  <c r="F579" i="4"/>
  <c r="E578" i="4"/>
  <c r="D578" i="4"/>
  <c r="F578" i="4" s="1"/>
  <c r="F577" i="4"/>
  <c r="F576" i="4"/>
  <c r="F575" i="4"/>
  <c r="E575" i="4"/>
  <c r="D575" i="4"/>
  <c r="F574" i="4"/>
  <c r="F573" i="4"/>
  <c r="E572" i="4"/>
  <c r="D572" i="4"/>
  <c r="F572" i="4" s="1"/>
  <c r="E571"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E532" i="4"/>
  <c r="D532" i="4"/>
  <c r="F532" i="4" s="1"/>
  <c r="F531" i="4"/>
  <c r="F530" i="4"/>
  <c r="E529" i="4"/>
  <c r="D529" i="4"/>
  <c r="F529" i="4" s="1"/>
  <c r="F528" i="4"/>
  <c r="F527" i="4"/>
  <c r="F526" i="4"/>
  <c r="E526" i="4"/>
  <c r="D526" i="4"/>
  <c r="F525" i="4"/>
  <c r="F524" i="4"/>
  <c r="F523" i="4"/>
  <c r="E523" i="4"/>
  <c r="D523" i="4"/>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F492" i="4"/>
  <c r="E492" i="4"/>
  <c r="D492" i="4"/>
  <c r="F490" i="4"/>
  <c r="F489" i="4"/>
  <c r="E488" i="4"/>
  <c r="D488" i="4"/>
  <c r="F488" i="4" s="1"/>
  <c r="F487" i="4"/>
  <c r="F486" i="4"/>
  <c r="E485" i="4"/>
  <c r="D485" i="4"/>
  <c r="F485" i="4" s="1"/>
  <c r="F484" i="4"/>
  <c r="F483" i="4"/>
  <c r="F482" i="4"/>
  <c r="F481" i="4"/>
  <c r="E480" i="4"/>
  <c r="D480" i="4"/>
  <c r="E479" i="4"/>
  <c r="F478" i="4"/>
  <c r="F477" i="4"/>
  <c r="F476" i="4"/>
  <c r="E476" i="4"/>
  <c r="D476" i="4"/>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E428" i="4"/>
  <c r="D428" i="4"/>
  <c r="F427" i="4"/>
  <c r="E427" i="4"/>
  <c r="E648" i="4" s="1"/>
  <c r="D427" i="4"/>
  <c r="D648" i="4" s="1"/>
  <c r="F648" i="4" s="1"/>
  <c r="E426" i="4"/>
  <c r="D426" i="4"/>
  <c r="F426"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D373" i="4" s="1"/>
  <c r="F378" i="4"/>
  <c r="F377" i="4"/>
  <c r="F376" i="4"/>
  <c r="F375" i="4"/>
  <c r="E374" i="4"/>
  <c r="D374" i="4"/>
  <c r="F372" i="4"/>
  <c r="F371" i="4"/>
  <c r="F370" i="4"/>
  <c r="F369" i="4"/>
  <c r="F368" i="4"/>
  <c r="F367" i="4"/>
  <c r="E366" i="4"/>
  <c r="E361" i="4" s="1"/>
  <c r="D366" i="4"/>
  <c r="F365" i="4"/>
  <c r="F364" i="4"/>
  <c r="F363" i="4"/>
  <c r="E362" i="4"/>
  <c r="D362" i="4"/>
  <c r="F362" i="4" s="1"/>
  <c r="D361" i="4"/>
  <c r="F359" i="4"/>
  <c r="F358" i="4"/>
  <c r="E358" i="4"/>
  <c r="D358" i="4"/>
  <c r="F357" i="4"/>
  <c r="F356" i="4"/>
  <c r="E355" i="4"/>
  <c r="E354" i="4" s="1"/>
  <c r="D355" i="4"/>
  <c r="D354" i="4" s="1"/>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D321" i="4" s="1"/>
  <c r="F335" i="4"/>
  <c r="F334" i="4"/>
  <c r="F333" i="4"/>
  <c r="F332" i="4"/>
  <c r="F331" i="4"/>
  <c r="F330" i="4"/>
  <c r="F329" i="4"/>
  <c r="F328" i="4"/>
  <c r="F327" i="4"/>
  <c r="E327" i="4"/>
  <c r="E321" i="4" s="1"/>
  <c r="D327" i="4"/>
  <c r="F326" i="4"/>
  <c r="F325" i="4"/>
  <c r="F324" i="4"/>
  <c r="F323" i="4"/>
  <c r="F322" i="4"/>
  <c r="E322" i="4"/>
  <c r="D322" i="4"/>
  <c r="F320" i="4"/>
  <c r="F319" i="4"/>
  <c r="F318" i="4"/>
  <c r="F317" i="4"/>
  <c r="F316" i="4"/>
  <c r="F315" i="4"/>
  <c r="F314" i="4"/>
  <c r="E314" i="4"/>
  <c r="D314" i="4"/>
  <c r="F313" i="4"/>
  <c r="F312" i="4"/>
  <c r="F311" i="4"/>
  <c r="E310" i="4"/>
  <c r="D310" i="4"/>
  <c r="F310" i="4" s="1"/>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E273" i="4" s="1"/>
  <c r="D278" i="4"/>
  <c r="F277" i="4"/>
  <c r="F276" i="4"/>
  <c r="F275" i="4"/>
  <c r="E274" i="4"/>
  <c r="D274" i="4"/>
  <c r="F274" i="4" s="1"/>
  <c r="D273" i="4"/>
  <c r="F273" i="4" s="1"/>
  <c r="F272" i="4"/>
  <c r="F271" i="4"/>
  <c r="F270" i="4"/>
  <c r="F269" i="4"/>
  <c r="E269" i="4"/>
  <c r="D269" i="4"/>
  <c r="F268" i="4"/>
  <c r="F267" i="4"/>
  <c r="F266" i="4"/>
  <c r="F265" i="4"/>
  <c r="F264" i="4"/>
  <c r="E263" i="4"/>
  <c r="E262" i="4" s="1"/>
  <c r="D263" i="4"/>
  <c r="F261" i="4"/>
  <c r="F260" i="4"/>
  <c r="F259" i="4"/>
  <c r="F258" i="4"/>
  <c r="E257" i="4"/>
  <c r="D257" i="4"/>
  <c r="F257" i="4" s="1"/>
  <c r="F256" i="4"/>
  <c r="F255" i="4"/>
  <c r="F254" i="4"/>
  <c r="E254" i="4"/>
  <c r="D254" i="4"/>
  <c r="F253" i="4"/>
  <c r="F252" i="4"/>
  <c r="F251" i="4"/>
  <c r="F250" i="4"/>
  <c r="E250" i="4"/>
  <c r="D250" i="4"/>
  <c r="F249" i="4"/>
  <c r="F248" i="4"/>
  <c r="F247" i="4"/>
  <c r="E246" i="4"/>
  <c r="F246" i="4" s="1"/>
  <c r="D246" i="4"/>
  <c r="F245" i="4"/>
  <c r="F244" i="4"/>
  <c r="F243" i="4"/>
  <c r="F242" i="4"/>
  <c r="E242" i="4"/>
  <c r="D242" i="4"/>
  <c r="F241" i="4"/>
  <c r="F240" i="4"/>
  <c r="F239" i="4"/>
  <c r="F238" i="4"/>
  <c r="F237" i="4"/>
  <c r="E237" i="4"/>
  <c r="D237" i="4"/>
  <c r="F236" i="4"/>
  <c r="F235" i="4"/>
  <c r="F234" i="4"/>
  <c r="E234" i="4"/>
  <c r="D234" i="4"/>
  <c r="F233" i="4"/>
  <c r="F232" i="4"/>
  <c r="F231" i="4"/>
  <c r="E231" i="4"/>
  <c r="D231" i="4"/>
  <c r="D230" i="4" s="1"/>
  <c r="F229" i="4"/>
  <c r="F228" i="4"/>
  <c r="F227" i="4"/>
  <c r="F226" i="4"/>
  <c r="E225" i="4"/>
  <c r="E221" i="4" s="1"/>
  <c r="D225" i="4"/>
  <c r="F224" i="4"/>
  <c r="F223" i="4"/>
  <c r="E222" i="4"/>
  <c r="D222" i="4"/>
  <c r="F222" i="4" s="1"/>
  <c r="F220" i="4"/>
  <c r="F219" i="4"/>
  <c r="F218" i="4"/>
  <c r="F217" i="4"/>
  <c r="E216" i="4"/>
  <c r="F216" i="4" s="1"/>
  <c r="D216" i="4"/>
  <c r="F215" i="4"/>
  <c r="F214" i="4"/>
  <c r="F213" i="4"/>
  <c r="F212" i="4"/>
  <c r="F211" i="4"/>
  <c r="F210" i="4"/>
  <c r="F209" i="4"/>
  <c r="E208" i="4"/>
  <c r="E202" i="4" s="1"/>
  <c r="D208" i="4"/>
  <c r="F207" i="4"/>
  <c r="F206" i="4"/>
  <c r="F205" i="4"/>
  <c r="F204" i="4"/>
  <c r="E203" i="4"/>
  <c r="D203" i="4"/>
  <c r="F203" i="4" s="1"/>
  <c r="D202" i="4"/>
  <c r="F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5" i="4" s="1"/>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D141" i="4"/>
  <c r="E140" i="4"/>
  <c r="F139" i="4"/>
  <c r="F138" i="4"/>
  <c r="F137" i="4"/>
  <c r="F136" i="4"/>
  <c r="E135" i="4"/>
  <c r="E134" i="4" s="1"/>
  <c r="D135" i="4"/>
  <c r="F135" i="4" s="1"/>
  <c r="D134" i="4"/>
  <c r="F134" i="4" s="1"/>
  <c r="F133" i="4"/>
  <c r="F132" i="4"/>
  <c r="F131" i="4"/>
  <c r="F130" i="4"/>
  <c r="E129" i="4"/>
  <c r="D129" i="4"/>
  <c r="F129" i="4" s="1"/>
  <c r="F128" i="4"/>
  <c r="F127" i="4"/>
  <c r="E126" i="4"/>
  <c r="D126" i="4"/>
  <c r="D125" i="4"/>
  <c r="F124" i="4"/>
  <c r="F123" i="4"/>
  <c r="F122" i="4"/>
  <c r="F121" i="4"/>
  <c r="F120" i="4"/>
  <c r="E120" i="4"/>
  <c r="D120" i="4"/>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F74" i="4" s="1"/>
  <c r="D74" i="4"/>
  <c r="F73" i="4"/>
  <c r="F72" i="4"/>
  <c r="F71" i="4"/>
  <c r="E71" i="4"/>
  <c r="D71" i="4"/>
  <c r="F70" i="4"/>
  <c r="F69" i="4"/>
  <c r="E68" i="4"/>
  <c r="D68" i="4"/>
  <c r="F68" i="4" s="1"/>
  <c r="F67" i="4"/>
  <c r="F66" i="4"/>
  <c r="F65" i="4"/>
  <c r="E64" i="4"/>
  <c r="D64" i="4"/>
  <c r="F64" i="4" s="1"/>
  <c r="F63" i="4"/>
  <c r="F62" i="4"/>
  <c r="E61" i="4"/>
  <c r="D61" i="4"/>
  <c r="F61" i="4" s="1"/>
  <c r="F60" i="4"/>
  <c r="F59" i="4"/>
  <c r="E58" i="4"/>
  <c r="F58" i="4" s="1"/>
  <c r="D58" i="4"/>
  <c r="F57" i="4"/>
  <c r="F56" i="4"/>
  <c r="F55" i="4"/>
  <c r="F54" i="4"/>
  <c r="E53" i="4"/>
  <c r="D53" i="4"/>
  <c r="F52" i="4"/>
  <c r="F51" i="4"/>
  <c r="F50" i="4"/>
  <c r="E50" i="4"/>
  <c r="E49" i="4" s="1"/>
  <c r="D50" i="4"/>
  <c r="F48" i="4"/>
  <c r="F47" i="4"/>
  <c r="F46" i="4"/>
  <c r="F45" i="4"/>
  <c r="E44" i="4"/>
  <c r="E43" i="4" s="1"/>
  <c r="D44" i="4"/>
  <c r="D43" i="4" s="1"/>
  <c r="F43"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H28" i="3"/>
  <c r="G28" i="3"/>
  <c r="B28" i="3"/>
  <c r="I27" i="3"/>
  <c r="G27" i="3"/>
  <c r="B27" i="3"/>
  <c r="G25" i="3"/>
  <c r="B25" i="3"/>
  <c r="G24" i="3"/>
  <c r="B24" i="3"/>
  <c r="G23" i="3"/>
  <c r="B23" i="3"/>
  <c r="G22" i="3"/>
  <c r="B22" i="3"/>
  <c r="G20" i="3"/>
  <c r="B20" i="3"/>
  <c r="G19" i="3"/>
  <c r="B19" i="3"/>
  <c r="G18" i="3"/>
  <c r="B18" i="3"/>
  <c r="G17" i="3"/>
  <c r="B17" i="3"/>
  <c r="H10" i="3" a="1"/>
  <c r="H10" i="3" s="1"/>
  <c r="L3" i="9" s="1"/>
  <c r="G1686" i="1"/>
  <c r="C1686" i="1"/>
  <c r="H1686" i="1" s="1"/>
  <c r="H1685" i="1"/>
  <c r="G1685" i="1"/>
  <c r="C1685" i="1"/>
  <c r="C1684" i="1"/>
  <c r="H1684" i="1" s="1"/>
  <c r="C1683" i="1"/>
  <c r="C1682" i="1"/>
  <c r="H1682" i="1" s="1"/>
  <c r="C1681" i="1"/>
  <c r="H1681" i="1" s="1"/>
  <c r="H1680" i="1"/>
  <c r="G1680" i="1"/>
  <c r="C1680" i="1"/>
  <c r="C1679" i="1"/>
  <c r="C1678" i="1"/>
  <c r="H1678" i="1" s="1"/>
  <c r="H1677" i="1"/>
  <c r="C1677" i="1"/>
  <c r="G1677" i="1" s="1"/>
  <c r="H1676" i="1"/>
  <c r="G1676" i="1"/>
  <c r="C1676" i="1"/>
  <c r="C1675" i="1"/>
  <c r="G1674" i="1"/>
  <c r="C1674" i="1"/>
  <c r="H1674" i="1" s="1"/>
  <c r="C1673" i="1"/>
  <c r="H1673" i="1" s="1"/>
  <c r="H1672" i="1"/>
  <c r="C1672" i="1"/>
  <c r="G1672" i="1" s="1"/>
  <c r="C1671" i="1"/>
  <c r="G1670" i="1"/>
  <c r="C1670" i="1"/>
  <c r="H1670" i="1" s="1"/>
  <c r="H1669" i="1"/>
  <c r="G1669" i="1"/>
  <c r="C1669" i="1"/>
  <c r="C1668" i="1"/>
  <c r="H1668" i="1" s="1"/>
  <c r="C1667" i="1"/>
  <c r="C1666" i="1"/>
  <c r="H1666" i="1" s="1"/>
  <c r="H1665" i="1"/>
  <c r="G1665" i="1"/>
  <c r="C1665" i="1"/>
  <c r="H1664" i="1"/>
  <c r="G1664" i="1"/>
  <c r="C1664" i="1"/>
  <c r="C1663" i="1"/>
  <c r="G1662" i="1"/>
  <c r="C1662" i="1"/>
  <c r="H1662" i="1" s="1"/>
  <c r="H1661" i="1"/>
  <c r="C1661" i="1"/>
  <c r="G1661" i="1" s="1"/>
  <c r="H1660" i="1"/>
  <c r="G1660" i="1"/>
  <c r="C1660" i="1"/>
  <c r="C1659" i="1"/>
  <c r="G1658" i="1"/>
  <c r="C1658" i="1"/>
  <c r="H1658" i="1" s="1"/>
  <c r="G1657" i="1"/>
  <c r="C1657" i="1"/>
  <c r="H1657" i="1" s="1"/>
  <c r="H1656" i="1"/>
  <c r="C1656" i="1"/>
  <c r="G1656" i="1" s="1"/>
  <c r="C1655" i="1"/>
  <c r="G1654" i="1"/>
  <c r="C1654" i="1"/>
  <c r="H1654" i="1" s="1"/>
  <c r="H1653" i="1"/>
  <c r="G1653" i="1"/>
  <c r="C1653" i="1"/>
  <c r="G1652" i="1"/>
  <c r="C1652" i="1"/>
  <c r="H1652" i="1" s="1"/>
  <c r="C1651" i="1"/>
  <c r="C1650" i="1"/>
  <c r="H1650" i="1" s="1"/>
  <c r="H1649" i="1"/>
  <c r="G1649" i="1"/>
  <c r="C1649" i="1"/>
  <c r="H1648" i="1"/>
  <c r="G1648" i="1"/>
  <c r="C1648" i="1"/>
  <c r="C1647" i="1"/>
  <c r="C1646" i="1"/>
  <c r="H1646" i="1" s="1"/>
  <c r="H1645" i="1"/>
  <c r="C1645" i="1"/>
  <c r="G1645" i="1" s="1"/>
  <c r="H1644" i="1"/>
  <c r="G1644" i="1"/>
  <c r="C1644" i="1"/>
  <c r="C1643" i="1"/>
  <c r="G1642" i="1"/>
  <c r="C1642" i="1"/>
  <c r="H1642" i="1" s="1"/>
  <c r="C1641" i="1"/>
  <c r="H1641" i="1" s="1"/>
  <c r="H1640" i="1"/>
  <c r="C1640" i="1"/>
  <c r="G1640" i="1" s="1"/>
  <c r="C1639" i="1"/>
  <c r="G1638" i="1"/>
  <c r="C1638" i="1"/>
  <c r="H1638" i="1" s="1"/>
  <c r="H1637" i="1"/>
  <c r="G1637" i="1"/>
  <c r="C1637" i="1"/>
  <c r="G1636" i="1"/>
  <c r="C1636" i="1"/>
  <c r="H1636" i="1" s="1"/>
  <c r="C1635" i="1"/>
  <c r="C1634" i="1"/>
  <c r="H1634" i="1" s="1"/>
  <c r="H1633" i="1"/>
  <c r="G1633" i="1"/>
  <c r="C1633" i="1"/>
  <c r="H1632" i="1"/>
  <c r="G1632" i="1"/>
  <c r="C1632" i="1"/>
  <c r="C1631" i="1"/>
  <c r="C1630" i="1"/>
  <c r="C1629" i="1"/>
  <c r="G1629" i="1" s="1"/>
  <c r="C1627" i="1"/>
  <c r="G1626" i="1"/>
  <c r="C1626" i="1"/>
  <c r="H1626" i="1" s="1"/>
  <c r="C1625" i="1"/>
  <c r="H1625" i="1" s="1"/>
  <c r="H1624" i="1"/>
  <c r="C1624" i="1"/>
  <c r="G1624" i="1" s="1"/>
  <c r="C1620" i="1"/>
  <c r="H1620" i="1" s="1"/>
  <c r="C1619" i="1"/>
  <c r="C1618" i="1"/>
  <c r="H1618" i="1" s="1"/>
  <c r="H1617" i="1"/>
  <c r="G1617" i="1"/>
  <c r="C1617" i="1"/>
  <c r="H1616" i="1"/>
  <c r="G1616" i="1"/>
  <c r="C1616" i="1"/>
  <c r="C1615" i="1"/>
  <c r="G1614" i="1"/>
  <c r="C1614" i="1"/>
  <c r="H1614" i="1" s="1"/>
  <c r="C1613" i="1"/>
  <c r="G1613" i="1" s="1"/>
  <c r="H1612" i="1"/>
  <c r="G1612" i="1"/>
  <c r="C1612" i="1"/>
  <c r="C1611" i="1"/>
  <c r="G1610" i="1"/>
  <c r="C1610" i="1"/>
  <c r="H1610" i="1" s="1"/>
  <c r="C1609" i="1"/>
  <c r="H1609" i="1" s="1"/>
  <c r="H1608" i="1"/>
  <c r="C1608" i="1"/>
  <c r="G1608" i="1" s="1"/>
  <c r="C1607" i="1"/>
  <c r="C1606" i="1"/>
  <c r="H1606" i="1" s="1"/>
  <c r="H1605" i="1"/>
  <c r="G1605" i="1"/>
  <c r="C1605" i="1"/>
  <c r="C1604" i="1"/>
  <c r="H1604" i="1" s="1"/>
  <c r="C1603" i="1"/>
  <c r="C1601" i="1"/>
  <c r="H1601" i="1" s="1"/>
  <c r="H1600" i="1"/>
  <c r="G1600" i="1"/>
  <c r="C1600" i="1"/>
  <c r="C1599" i="1"/>
  <c r="C1598" i="1"/>
  <c r="H1598" i="1" s="1"/>
  <c r="H1597" i="1"/>
  <c r="C1597" i="1"/>
  <c r="G1597" i="1" s="1"/>
  <c r="H1596" i="1"/>
  <c r="G1596" i="1"/>
  <c r="C1596" i="1"/>
  <c r="C1595" i="1"/>
  <c r="C1594" i="1"/>
  <c r="H1594" i="1" s="1"/>
  <c r="C1593" i="1"/>
  <c r="H1593" i="1" s="1"/>
  <c r="H1592" i="1"/>
  <c r="C1592" i="1"/>
  <c r="G1592" i="1" s="1"/>
  <c r="C1591" i="1"/>
  <c r="G1590" i="1"/>
  <c r="C1590" i="1"/>
  <c r="H1590" i="1" s="1"/>
  <c r="H1589" i="1"/>
  <c r="G1589" i="1"/>
  <c r="C1589" i="1"/>
  <c r="G1588" i="1"/>
  <c r="C1588" i="1"/>
  <c r="H1588" i="1" s="1"/>
  <c r="C1587" i="1"/>
  <c r="C1586" i="1"/>
  <c r="H1586" i="1" s="1"/>
  <c r="G1585" i="1"/>
  <c r="C1585" i="1"/>
  <c r="H1585" i="1" s="1"/>
  <c r="H1584" i="1"/>
  <c r="G1584" i="1"/>
  <c r="C1584" i="1"/>
  <c r="G1582" i="1"/>
  <c r="C1582" i="1"/>
  <c r="J1581" i="1"/>
  <c r="H1581" i="1"/>
  <c r="G1581" i="1"/>
  <c r="I1581" i="1" s="1"/>
  <c r="D1581" i="1"/>
  <c r="C1581" i="1"/>
  <c r="D1580" i="1"/>
  <c r="H1580" i="1" s="1"/>
  <c r="C1580" i="1"/>
  <c r="I1579" i="1"/>
  <c r="H1579" i="1"/>
  <c r="G1579" i="1"/>
  <c r="D1579" i="1"/>
  <c r="C1579" i="1"/>
  <c r="J1579" i="1" s="1"/>
  <c r="H1578" i="1"/>
  <c r="D1578" i="1"/>
  <c r="C1578" i="1"/>
  <c r="H1577" i="1"/>
  <c r="G1577" i="1"/>
  <c r="D1577" i="1"/>
  <c r="C1577" i="1"/>
  <c r="J1576" i="1"/>
  <c r="D1576" i="1"/>
  <c r="G1576" i="1" s="1"/>
  <c r="C1576" i="1"/>
  <c r="D1575" i="1"/>
  <c r="C1575" i="1"/>
  <c r="D1574" i="1"/>
  <c r="C1574" i="1"/>
  <c r="H1574" i="1" s="1"/>
  <c r="J1573" i="1"/>
  <c r="H1573" i="1"/>
  <c r="G1573" i="1"/>
  <c r="I1573" i="1" s="1"/>
  <c r="D1573" i="1"/>
  <c r="C1573" i="1"/>
  <c r="H1572" i="1"/>
  <c r="G1572" i="1"/>
  <c r="D1572" i="1"/>
  <c r="C1572" i="1"/>
  <c r="D1571" i="1"/>
  <c r="H1571" i="1" s="1"/>
  <c r="C1571" i="1"/>
  <c r="D1570" i="1"/>
  <c r="C1570" i="1"/>
  <c r="H1569" i="1"/>
  <c r="D1569" i="1"/>
  <c r="C1569" i="1"/>
  <c r="J1568" i="1"/>
  <c r="I1568" i="1"/>
  <c r="H1568" i="1"/>
  <c r="D1568" i="1"/>
  <c r="C1568" i="1"/>
  <c r="G1568" i="1" s="1"/>
  <c r="D1567" i="1"/>
  <c r="C1567" i="1"/>
  <c r="J1566" i="1"/>
  <c r="D1566" i="1"/>
  <c r="G1566" i="1" s="1"/>
  <c r="I1566" i="1" s="1"/>
  <c r="C1566" i="1"/>
  <c r="H1566" i="1" s="1"/>
  <c r="D1565" i="1"/>
  <c r="C1565" i="1"/>
  <c r="J1564" i="1"/>
  <c r="H1564" i="1"/>
  <c r="G1564" i="1"/>
  <c r="I1564" i="1" s="1"/>
  <c r="D1564" i="1"/>
  <c r="C1564" i="1"/>
  <c r="D1563" i="1"/>
  <c r="G1563" i="1" s="1"/>
  <c r="C1563" i="1"/>
  <c r="H1563" i="1" s="1"/>
  <c r="J1562" i="1"/>
  <c r="H1562" i="1"/>
  <c r="G1562" i="1"/>
  <c r="I1562" i="1" s="1"/>
  <c r="D1562" i="1"/>
  <c r="C1562" i="1"/>
  <c r="J1561" i="1"/>
  <c r="D1561" i="1"/>
  <c r="G1561" i="1" s="1"/>
  <c r="C1561" i="1"/>
  <c r="J1560" i="1"/>
  <c r="I1560" i="1"/>
  <c r="H1560" i="1"/>
  <c r="D1560" i="1"/>
  <c r="C1560" i="1"/>
  <c r="G1560" i="1" s="1"/>
  <c r="D1559" i="1"/>
  <c r="C1559" i="1"/>
  <c r="H1559" i="1" s="1"/>
  <c r="H1558" i="1"/>
  <c r="G1558" i="1"/>
  <c r="I1558" i="1" s="1"/>
  <c r="D1558" i="1"/>
  <c r="J1558" i="1" s="1"/>
  <c r="C1558" i="1"/>
  <c r="J1557" i="1"/>
  <c r="D1557" i="1"/>
  <c r="G1557" i="1" s="1"/>
  <c r="C1557" i="1"/>
  <c r="H1556" i="1"/>
  <c r="G1556" i="1"/>
  <c r="D1556" i="1"/>
  <c r="C1556" i="1"/>
  <c r="H1555" i="1"/>
  <c r="G1555" i="1"/>
  <c r="D1555" i="1"/>
  <c r="C1555" i="1"/>
  <c r="H1554" i="1"/>
  <c r="D1554" i="1"/>
  <c r="C1554" i="1"/>
  <c r="H1553" i="1"/>
  <c r="D1553" i="1"/>
  <c r="C1553" i="1"/>
  <c r="H1552" i="1"/>
  <c r="D1552" i="1"/>
  <c r="C1552" i="1"/>
  <c r="D1551" i="1"/>
  <c r="C1551" i="1"/>
  <c r="D1550" i="1"/>
  <c r="C1550" i="1"/>
  <c r="J1549" i="1"/>
  <c r="G1549" i="1"/>
  <c r="D1549" i="1"/>
  <c r="C1549" i="1"/>
  <c r="H1549" i="1" s="1"/>
  <c r="I1549" i="1" s="1"/>
  <c r="D1548" i="1"/>
  <c r="C1548" i="1"/>
  <c r="G1547" i="1"/>
  <c r="D1547" i="1"/>
  <c r="C1547" i="1"/>
  <c r="J1547" i="1" s="1"/>
  <c r="G1546" i="1"/>
  <c r="I1546" i="1" s="1"/>
  <c r="D1546" i="1"/>
  <c r="C1546" i="1"/>
  <c r="H1546" i="1" s="1"/>
  <c r="H1545" i="1"/>
  <c r="D1545" i="1"/>
  <c r="C1545" i="1"/>
  <c r="J1544" i="1"/>
  <c r="G1544" i="1"/>
  <c r="I1544" i="1" s="1"/>
  <c r="D1544" i="1"/>
  <c r="C1544" i="1"/>
  <c r="H1544" i="1" s="1"/>
  <c r="G1543" i="1"/>
  <c r="D1543" i="1"/>
  <c r="C1543" i="1"/>
  <c r="D1542" i="1"/>
  <c r="G1542" i="1" s="1"/>
  <c r="C1542" i="1"/>
  <c r="D1541" i="1"/>
  <c r="C1541" i="1"/>
  <c r="H1540" i="1"/>
  <c r="D1540" i="1"/>
  <c r="C1540" i="1"/>
  <c r="D1539" i="1"/>
  <c r="G1539" i="1" s="1"/>
  <c r="C1539" i="1"/>
  <c r="D1538" i="1"/>
  <c r="G1538" i="1" s="1"/>
  <c r="C1538" i="1"/>
  <c r="D1536" i="1"/>
  <c r="C1536" i="1"/>
  <c r="H1535" i="1"/>
  <c r="G1535" i="1"/>
  <c r="D1535" i="1"/>
  <c r="C1535" i="1"/>
  <c r="H1534" i="1"/>
  <c r="D1534" i="1"/>
  <c r="C1534" i="1"/>
  <c r="H1533" i="1"/>
  <c r="G1533" i="1"/>
  <c r="D1533" i="1"/>
  <c r="C1533" i="1"/>
  <c r="H1532" i="1"/>
  <c r="G1532" i="1"/>
  <c r="D1532" i="1"/>
  <c r="C1532" i="1"/>
  <c r="H1531" i="1"/>
  <c r="D1531" i="1"/>
  <c r="C1531" i="1"/>
  <c r="D1530" i="1"/>
  <c r="H1530" i="1" s="1"/>
  <c r="C1530" i="1"/>
  <c r="G1529" i="1"/>
  <c r="D1529" i="1"/>
  <c r="C1529" i="1"/>
  <c r="H1529" i="1" s="1"/>
  <c r="D1528" i="1"/>
  <c r="C1528" i="1"/>
  <c r="D1527" i="1"/>
  <c r="C1527" i="1"/>
  <c r="D1526" i="1"/>
  <c r="C1526" i="1"/>
  <c r="H1525" i="1"/>
  <c r="D1525" i="1"/>
  <c r="C1525" i="1"/>
  <c r="G1525" i="1" s="1"/>
  <c r="D1524" i="1"/>
  <c r="C1524" i="1"/>
  <c r="D1523" i="1"/>
  <c r="C1523" i="1"/>
  <c r="G1523" i="1" s="1"/>
  <c r="H1522" i="1"/>
  <c r="D1522" i="1"/>
  <c r="C1522" i="1"/>
  <c r="H1521" i="1"/>
  <c r="G1521" i="1"/>
  <c r="D1521" i="1"/>
  <c r="C1521" i="1"/>
  <c r="H1520" i="1"/>
  <c r="G1520" i="1"/>
  <c r="D1520" i="1"/>
  <c r="C1520" i="1"/>
  <c r="H1519" i="1"/>
  <c r="D1519" i="1"/>
  <c r="C1519" i="1"/>
  <c r="G1518" i="1"/>
  <c r="D1518" i="1"/>
  <c r="C1518" i="1"/>
  <c r="H1518" i="1" s="1"/>
  <c r="D1517" i="1"/>
  <c r="C1517" i="1"/>
  <c r="D1516" i="1"/>
  <c r="C1516" i="1"/>
  <c r="H1515" i="1"/>
  <c r="D1515" i="1"/>
  <c r="C1515" i="1"/>
  <c r="G1515" i="1" s="1"/>
  <c r="D1514" i="1"/>
  <c r="C1514" i="1"/>
  <c r="D1513" i="1"/>
  <c r="C1513" i="1"/>
  <c r="H1512" i="1"/>
  <c r="G1512" i="1"/>
  <c r="D1512" i="1"/>
  <c r="C1512" i="1"/>
  <c r="D1511" i="1"/>
  <c r="C1511" i="1"/>
  <c r="D1510" i="1"/>
  <c r="C1510" i="1"/>
  <c r="G1510" i="1" s="1"/>
  <c r="H1509" i="1"/>
  <c r="G1509" i="1"/>
  <c r="D1509" i="1"/>
  <c r="C1509" i="1"/>
  <c r="D1508" i="1"/>
  <c r="C1508" i="1"/>
  <c r="D1507" i="1"/>
  <c r="C1507" i="1"/>
  <c r="G1507" i="1" s="1"/>
  <c r="H1506" i="1"/>
  <c r="G1506" i="1"/>
  <c r="D1506" i="1"/>
  <c r="C1506" i="1"/>
  <c r="D1505" i="1"/>
  <c r="C1505" i="1"/>
  <c r="D1504" i="1"/>
  <c r="C1504" i="1"/>
  <c r="H1503" i="1"/>
  <c r="G1503" i="1"/>
  <c r="D1503" i="1"/>
  <c r="C1503" i="1"/>
  <c r="D1502" i="1"/>
  <c r="C1502" i="1"/>
  <c r="H1501" i="1"/>
  <c r="D1501" i="1"/>
  <c r="C1501" i="1"/>
  <c r="G1501" i="1" s="1"/>
  <c r="H1500" i="1"/>
  <c r="G1500" i="1"/>
  <c r="D1500" i="1"/>
  <c r="C1500" i="1"/>
  <c r="D1499" i="1"/>
  <c r="C1499" i="1"/>
  <c r="D1498" i="1"/>
  <c r="C1498" i="1"/>
  <c r="G1498" i="1" s="1"/>
  <c r="H1497" i="1"/>
  <c r="G1497" i="1"/>
  <c r="D1497" i="1"/>
  <c r="C1497" i="1"/>
  <c r="D1496" i="1"/>
  <c r="C1496" i="1"/>
  <c r="D1495" i="1"/>
  <c r="C1495" i="1"/>
  <c r="G1495" i="1" s="1"/>
  <c r="H1494" i="1"/>
  <c r="G1494" i="1"/>
  <c r="D1494" i="1"/>
  <c r="C1494" i="1"/>
  <c r="D1493" i="1"/>
  <c r="C1493" i="1"/>
  <c r="D1492" i="1"/>
  <c r="C1492" i="1"/>
  <c r="H1491" i="1"/>
  <c r="G1491" i="1"/>
  <c r="D1491" i="1"/>
  <c r="C1491" i="1"/>
  <c r="D1490" i="1"/>
  <c r="C1490" i="1"/>
  <c r="H1489" i="1"/>
  <c r="D1489" i="1"/>
  <c r="C1489" i="1"/>
  <c r="G1489" i="1" s="1"/>
  <c r="H1488" i="1"/>
  <c r="G1488" i="1"/>
  <c r="D1488" i="1"/>
  <c r="C1488" i="1"/>
  <c r="D1487" i="1"/>
  <c r="C1487" i="1"/>
  <c r="D1486" i="1"/>
  <c r="C1486" i="1"/>
  <c r="G1486" i="1" s="1"/>
  <c r="H1485" i="1"/>
  <c r="G1485" i="1"/>
  <c r="D1485" i="1"/>
  <c r="C1485" i="1"/>
  <c r="D1484" i="1"/>
  <c r="C1484" i="1"/>
  <c r="D1483" i="1"/>
  <c r="C1483" i="1"/>
  <c r="G1483" i="1" s="1"/>
  <c r="H1482" i="1"/>
  <c r="G1482" i="1"/>
  <c r="D1482" i="1"/>
  <c r="C1482" i="1"/>
  <c r="D1481" i="1"/>
  <c r="C1481" i="1"/>
  <c r="D1480" i="1"/>
  <c r="C1480" i="1"/>
  <c r="H1479" i="1"/>
  <c r="G1479" i="1"/>
  <c r="D1479" i="1"/>
  <c r="C1479" i="1"/>
  <c r="D1478" i="1"/>
  <c r="C1478" i="1"/>
  <c r="H1477" i="1"/>
  <c r="D1477" i="1"/>
  <c r="C1477" i="1"/>
  <c r="G1477" i="1" s="1"/>
  <c r="H1476" i="1"/>
  <c r="G1476" i="1"/>
  <c r="D1476" i="1"/>
  <c r="C1476" i="1"/>
  <c r="D1475" i="1"/>
  <c r="C1475" i="1"/>
  <c r="D1474" i="1"/>
  <c r="C1474" i="1"/>
  <c r="G1474" i="1" s="1"/>
  <c r="H1473" i="1"/>
  <c r="G1473" i="1"/>
  <c r="D1473" i="1"/>
  <c r="C1473" i="1"/>
  <c r="D1472" i="1"/>
  <c r="C1472" i="1"/>
  <c r="D1471" i="1"/>
  <c r="C1471" i="1"/>
  <c r="G1471" i="1" s="1"/>
  <c r="H1470" i="1"/>
  <c r="G1470" i="1"/>
  <c r="D1470" i="1"/>
  <c r="C1470" i="1"/>
  <c r="D1469" i="1"/>
  <c r="C1469" i="1"/>
  <c r="D1468" i="1"/>
  <c r="C1468" i="1"/>
  <c r="H1467" i="1"/>
  <c r="G1467" i="1"/>
  <c r="D1467" i="1"/>
  <c r="C1467" i="1"/>
  <c r="D1466" i="1"/>
  <c r="C1466" i="1"/>
  <c r="H1465" i="1"/>
  <c r="D1465" i="1"/>
  <c r="C1465" i="1"/>
  <c r="G1465" i="1" s="1"/>
  <c r="H1464" i="1"/>
  <c r="G1464" i="1"/>
  <c r="D1464" i="1"/>
  <c r="C1464" i="1"/>
  <c r="D1463" i="1"/>
  <c r="C1463" i="1"/>
  <c r="D1462" i="1"/>
  <c r="C1462" i="1"/>
  <c r="G1462" i="1" s="1"/>
  <c r="H1461" i="1"/>
  <c r="G1461" i="1"/>
  <c r="D1461" i="1"/>
  <c r="C1461" i="1"/>
  <c r="D1460" i="1"/>
  <c r="C1460" i="1"/>
  <c r="D1459" i="1"/>
  <c r="C1459" i="1"/>
  <c r="G1459" i="1" s="1"/>
  <c r="H1458" i="1"/>
  <c r="G1458" i="1"/>
  <c r="D1458" i="1"/>
  <c r="C1458" i="1"/>
  <c r="D1457" i="1"/>
  <c r="C1457" i="1"/>
  <c r="D1456" i="1"/>
  <c r="C1456" i="1"/>
  <c r="D1455" i="1"/>
  <c r="C1455" i="1"/>
  <c r="H1455" i="1" s="1"/>
  <c r="D1454" i="1"/>
  <c r="C1454" i="1"/>
  <c r="H1453" i="1"/>
  <c r="D1453" i="1"/>
  <c r="C1453" i="1"/>
  <c r="G1453" i="1" s="1"/>
  <c r="H1452" i="1"/>
  <c r="G1452" i="1"/>
  <c r="D1452" i="1"/>
  <c r="C1452" i="1"/>
  <c r="D1451" i="1"/>
  <c r="C1451" i="1"/>
  <c r="D1450" i="1"/>
  <c r="C1450" i="1"/>
  <c r="G1450" i="1" s="1"/>
  <c r="D1449" i="1"/>
  <c r="C1449" i="1"/>
  <c r="H1449" i="1" s="1"/>
  <c r="D1448" i="1"/>
  <c r="C1448" i="1"/>
  <c r="D1447" i="1"/>
  <c r="C1447" i="1"/>
  <c r="G1447" i="1" s="1"/>
  <c r="D1446" i="1"/>
  <c r="C1446" i="1"/>
  <c r="H1446" i="1" s="1"/>
  <c r="D1445" i="1"/>
  <c r="C1445" i="1"/>
  <c r="D1444" i="1"/>
  <c r="C1444" i="1"/>
  <c r="D1443" i="1"/>
  <c r="C1443" i="1"/>
  <c r="H1443" i="1" s="1"/>
  <c r="D1442" i="1"/>
  <c r="C1442" i="1"/>
  <c r="H1441" i="1"/>
  <c r="D1441" i="1"/>
  <c r="C1441" i="1"/>
  <c r="G1441" i="1" s="1"/>
  <c r="H1440" i="1"/>
  <c r="G1440" i="1"/>
  <c r="D1440" i="1"/>
  <c r="C1440" i="1"/>
  <c r="D1439" i="1"/>
  <c r="C1439" i="1"/>
  <c r="D1438" i="1"/>
  <c r="C1438" i="1"/>
  <c r="G1438" i="1" s="1"/>
  <c r="D1437" i="1"/>
  <c r="C1437" i="1"/>
  <c r="H1437" i="1" s="1"/>
  <c r="D1436" i="1"/>
  <c r="C1436" i="1"/>
  <c r="D1435" i="1"/>
  <c r="C1435" i="1"/>
  <c r="G1435" i="1" s="1"/>
  <c r="D1434" i="1"/>
  <c r="C1434" i="1"/>
  <c r="H1434" i="1" s="1"/>
  <c r="D1433" i="1"/>
  <c r="C1433" i="1"/>
  <c r="D1432" i="1"/>
  <c r="C1432" i="1"/>
  <c r="D1431" i="1"/>
  <c r="C1431" i="1"/>
  <c r="H1431" i="1" s="1"/>
  <c r="D1430" i="1"/>
  <c r="C1430" i="1"/>
  <c r="H1429" i="1"/>
  <c r="D1429" i="1"/>
  <c r="C1429" i="1"/>
  <c r="G1429" i="1" s="1"/>
  <c r="H1428" i="1"/>
  <c r="G1428" i="1"/>
  <c r="D1428" i="1"/>
  <c r="C1428" i="1"/>
  <c r="D1427" i="1"/>
  <c r="C1427" i="1"/>
  <c r="D1426" i="1"/>
  <c r="C1426" i="1"/>
  <c r="G1426" i="1" s="1"/>
  <c r="D1425" i="1"/>
  <c r="C1425" i="1"/>
  <c r="H1425" i="1" s="1"/>
  <c r="D1424" i="1"/>
  <c r="C1424" i="1"/>
  <c r="D1423" i="1"/>
  <c r="C1423" i="1"/>
  <c r="G1423" i="1" s="1"/>
  <c r="D1422" i="1"/>
  <c r="C1422" i="1"/>
  <c r="H1422" i="1" s="1"/>
  <c r="D1421" i="1"/>
  <c r="C1421" i="1"/>
  <c r="D1420" i="1"/>
  <c r="C1420" i="1"/>
  <c r="D1419" i="1"/>
  <c r="C1419" i="1"/>
  <c r="H1419" i="1" s="1"/>
  <c r="D1418" i="1"/>
  <c r="C1418" i="1"/>
  <c r="H1417" i="1"/>
  <c r="D1417" i="1"/>
  <c r="C1417" i="1"/>
  <c r="G1417" i="1" s="1"/>
  <c r="H1416" i="1"/>
  <c r="G1416" i="1"/>
  <c r="D1416" i="1"/>
  <c r="C1416" i="1"/>
  <c r="D1415" i="1"/>
  <c r="C1415" i="1"/>
  <c r="D1414" i="1"/>
  <c r="C1414" i="1"/>
  <c r="G1414" i="1" s="1"/>
  <c r="D1413" i="1"/>
  <c r="C1413" i="1"/>
  <c r="H1413" i="1" s="1"/>
  <c r="D1412" i="1"/>
  <c r="C1412" i="1"/>
  <c r="D1411" i="1"/>
  <c r="C1411" i="1"/>
  <c r="G1411" i="1" s="1"/>
  <c r="D1410" i="1"/>
  <c r="C1410" i="1"/>
  <c r="H1410" i="1" s="1"/>
  <c r="D1409" i="1"/>
  <c r="C1409" i="1"/>
  <c r="D1408" i="1"/>
  <c r="C1408" i="1"/>
  <c r="D1407" i="1"/>
  <c r="C1407" i="1"/>
  <c r="H1407" i="1" s="1"/>
  <c r="D1406" i="1"/>
  <c r="C1406" i="1"/>
  <c r="H1405" i="1"/>
  <c r="D1405" i="1"/>
  <c r="C1405" i="1"/>
  <c r="G1405" i="1" s="1"/>
  <c r="H1404" i="1"/>
  <c r="G1404" i="1"/>
  <c r="D1404" i="1"/>
  <c r="C1404" i="1"/>
  <c r="D1403" i="1"/>
  <c r="C1403" i="1"/>
  <c r="D1402" i="1"/>
  <c r="C1402" i="1"/>
  <c r="D1401" i="1"/>
  <c r="D1400" i="1"/>
  <c r="C1400" i="1"/>
  <c r="D1399" i="1"/>
  <c r="C1399" i="1"/>
  <c r="G1399" i="1" s="1"/>
  <c r="D1398" i="1"/>
  <c r="C1398" i="1"/>
  <c r="H1398" i="1" s="1"/>
  <c r="D1397" i="1"/>
  <c r="C1397" i="1"/>
  <c r="D1396" i="1"/>
  <c r="C1396" i="1"/>
  <c r="D1395" i="1"/>
  <c r="C1395" i="1"/>
  <c r="H1395" i="1" s="1"/>
  <c r="D1394" i="1"/>
  <c r="C1394" i="1"/>
  <c r="H1393" i="1"/>
  <c r="D1393" i="1"/>
  <c r="C1393" i="1"/>
  <c r="G1393" i="1" s="1"/>
  <c r="H1392" i="1"/>
  <c r="G1392" i="1"/>
  <c r="D1392" i="1"/>
  <c r="C1392" i="1"/>
  <c r="D1391" i="1"/>
  <c r="C1391" i="1"/>
  <c r="D1390" i="1"/>
  <c r="C1390" i="1"/>
  <c r="G1390" i="1" s="1"/>
  <c r="D1389" i="1"/>
  <c r="C1389" i="1"/>
  <c r="H1389" i="1" s="1"/>
  <c r="D1388" i="1"/>
  <c r="C1388" i="1"/>
  <c r="D1387" i="1"/>
  <c r="C1387" i="1"/>
  <c r="G1387" i="1" s="1"/>
  <c r="D1386" i="1"/>
  <c r="C1386" i="1"/>
  <c r="H1386" i="1" s="1"/>
  <c r="D1385" i="1"/>
  <c r="C1385" i="1"/>
  <c r="D1384" i="1"/>
  <c r="C1384" i="1"/>
  <c r="D1383" i="1"/>
  <c r="C1383" i="1"/>
  <c r="H1383" i="1" s="1"/>
  <c r="D1382" i="1"/>
  <c r="C1382" i="1"/>
  <c r="H1381" i="1"/>
  <c r="D1381" i="1"/>
  <c r="C1381" i="1"/>
  <c r="G1381" i="1" s="1"/>
  <c r="H1380" i="1"/>
  <c r="G1380" i="1"/>
  <c r="D1380" i="1"/>
  <c r="C1380" i="1"/>
  <c r="G1379" i="1"/>
  <c r="D1379" i="1"/>
  <c r="C1379" i="1"/>
  <c r="H1379" i="1" s="1"/>
  <c r="H1378" i="1"/>
  <c r="D1378" i="1"/>
  <c r="C1378" i="1"/>
  <c r="G1378" i="1" s="1"/>
  <c r="D1377" i="1"/>
  <c r="C1377" i="1"/>
  <c r="D1376" i="1"/>
  <c r="C1376" i="1"/>
  <c r="H1376" i="1" s="1"/>
  <c r="D1375" i="1"/>
  <c r="C1375" i="1"/>
  <c r="G1375" i="1" s="1"/>
  <c r="D1374" i="1"/>
  <c r="C1374" i="1"/>
  <c r="H1373" i="1"/>
  <c r="D1373" i="1"/>
  <c r="C1373" i="1"/>
  <c r="G1373" i="1" s="1"/>
  <c r="D1372" i="1"/>
  <c r="C1372" i="1"/>
  <c r="G1372" i="1" s="1"/>
  <c r="D1371" i="1"/>
  <c r="C1371" i="1"/>
  <c r="H1371" i="1" s="1"/>
  <c r="H1370" i="1"/>
  <c r="G1370" i="1"/>
  <c r="D1370" i="1"/>
  <c r="C1370" i="1"/>
  <c r="H1369" i="1"/>
  <c r="D1369" i="1"/>
  <c r="C1369" i="1"/>
  <c r="G1369" i="1" s="1"/>
  <c r="H1368" i="1"/>
  <c r="G1368" i="1"/>
  <c r="D1368" i="1"/>
  <c r="C1368" i="1"/>
  <c r="H1367" i="1"/>
  <c r="G1367" i="1"/>
  <c r="D1367" i="1"/>
  <c r="C1367" i="1"/>
  <c r="D1366" i="1"/>
  <c r="C1366" i="1"/>
  <c r="G1366" i="1" s="1"/>
  <c r="G1365" i="1"/>
  <c r="D1365" i="1"/>
  <c r="C1365" i="1"/>
  <c r="H1365" i="1" s="1"/>
  <c r="D1364" i="1"/>
  <c r="C1364" i="1"/>
  <c r="D1363" i="1"/>
  <c r="C1363" i="1"/>
  <c r="G1363" i="1" s="1"/>
  <c r="D1362" i="1"/>
  <c r="C1362" i="1"/>
  <c r="H1362" i="1" s="1"/>
  <c r="D1361" i="1"/>
  <c r="C1361" i="1"/>
  <c r="H1360" i="1"/>
  <c r="D1360" i="1"/>
  <c r="C1360" i="1"/>
  <c r="G1360" i="1" s="1"/>
  <c r="D1359" i="1"/>
  <c r="C1359" i="1"/>
  <c r="H1359" i="1" s="1"/>
  <c r="D1358" i="1"/>
  <c r="C1358" i="1"/>
  <c r="H1358" i="1" s="1"/>
  <c r="H1357" i="1"/>
  <c r="D1357" i="1"/>
  <c r="C1357" i="1"/>
  <c r="G1357" i="1" s="1"/>
  <c r="G1356" i="1"/>
  <c r="D1356" i="1"/>
  <c r="C1356" i="1"/>
  <c r="H1356" i="1" s="1"/>
  <c r="H1355" i="1"/>
  <c r="G1355" i="1"/>
  <c r="D1355" i="1"/>
  <c r="C1355" i="1"/>
  <c r="D1354" i="1"/>
  <c r="C1354" i="1"/>
  <c r="D1353" i="1"/>
  <c r="C1353" i="1"/>
  <c r="H1353" i="1" s="1"/>
  <c r="D1352" i="1"/>
  <c r="G1352" i="1" s="1"/>
  <c r="C1352" i="1"/>
  <c r="H1352" i="1" s="1"/>
  <c r="D1351" i="1"/>
  <c r="C1351" i="1"/>
  <c r="H1350" i="1"/>
  <c r="D1350" i="1"/>
  <c r="C1350" i="1"/>
  <c r="G1350" i="1" s="1"/>
  <c r="D1349" i="1"/>
  <c r="C1349" i="1"/>
  <c r="H1349" i="1" s="1"/>
  <c r="D1348" i="1"/>
  <c r="C1348" i="1"/>
  <c r="G1348" i="1" s="1"/>
  <c r="H1347" i="1"/>
  <c r="G1347" i="1"/>
  <c r="D1347" i="1"/>
  <c r="C1347" i="1"/>
  <c r="D1346" i="1"/>
  <c r="C1346" i="1"/>
  <c r="H1346" i="1" s="1"/>
  <c r="H1345" i="1"/>
  <c r="D1345" i="1"/>
  <c r="C1345" i="1"/>
  <c r="G1345" i="1" s="1"/>
  <c r="H1344" i="1"/>
  <c r="G1344" i="1"/>
  <c r="D1344" i="1"/>
  <c r="C1344" i="1"/>
  <c r="D1343" i="1"/>
  <c r="G1343" i="1" s="1"/>
  <c r="C1343" i="1"/>
  <c r="H1343" i="1" s="1"/>
  <c r="H1342" i="1"/>
  <c r="D1342" i="1"/>
  <c r="C1342" i="1"/>
  <c r="G1342" i="1" s="1"/>
  <c r="D1341" i="1"/>
  <c r="C1341" i="1"/>
  <c r="D1340" i="1"/>
  <c r="C1340" i="1"/>
  <c r="H1340" i="1" s="1"/>
  <c r="D1339" i="1"/>
  <c r="C1339" i="1"/>
  <c r="G1339" i="1" s="1"/>
  <c r="D1338" i="1"/>
  <c r="C1338" i="1"/>
  <c r="H1337" i="1"/>
  <c r="D1337" i="1"/>
  <c r="C1337" i="1"/>
  <c r="G1337" i="1" s="1"/>
  <c r="D1336" i="1"/>
  <c r="C1336" i="1"/>
  <c r="G1336" i="1" s="1"/>
  <c r="D1335" i="1"/>
  <c r="C1335" i="1"/>
  <c r="H1335" i="1" s="1"/>
  <c r="H1334" i="1"/>
  <c r="G1334" i="1"/>
  <c r="D1334" i="1"/>
  <c r="C1334" i="1"/>
  <c r="H1333" i="1"/>
  <c r="D1333" i="1"/>
  <c r="C1333" i="1"/>
  <c r="G1333" i="1" s="1"/>
  <c r="H1332" i="1"/>
  <c r="G1332" i="1"/>
  <c r="D1332" i="1"/>
  <c r="C1332" i="1"/>
  <c r="G1331" i="1"/>
  <c r="D1331" i="1"/>
  <c r="H1331" i="1" s="1"/>
  <c r="C1331" i="1"/>
  <c r="D1330" i="1"/>
  <c r="C1330" i="1"/>
  <c r="G1330" i="1" s="1"/>
  <c r="G1329" i="1"/>
  <c r="D1329" i="1"/>
  <c r="C1329" i="1"/>
  <c r="H1329" i="1" s="1"/>
  <c r="D1328" i="1"/>
  <c r="C1328" i="1"/>
  <c r="D1327" i="1"/>
  <c r="C1327" i="1"/>
  <c r="G1327" i="1" s="1"/>
  <c r="D1326" i="1"/>
  <c r="C1326" i="1"/>
  <c r="H1326" i="1" s="1"/>
  <c r="D1325" i="1"/>
  <c r="C1325" i="1"/>
  <c r="H1324" i="1"/>
  <c r="D1324" i="1"/>
  <c r="C1324" i="1"/>
  <c r="G1324" i="1" s="1"/>
  <c r="D1323" i="1"/>
  <c r="C1323" i="1"/>
  <c r="H1323" i="1" s="1"/>
  <c r="D1322" i="1"/>
  <c r="C1322" i="1"/>
  <c r="H1322" i="1" s="1"/>
  <c r="H1321" i="1"/>
  <c r="D1321" i="1"/>
  <c r="C1321" i="1"/>
  <c r="G1321" i="1" s="1"/>
  <c r="G1320" i="1"/>
  <c r="D1320" i="1"/>
  <c r="C1320" i="1"/>
  <c r="H1320" i="1" s="1"/>
  <c r="H1319" i="1"/>
  <c r="G1319" i="1"/>
  <c r="D1319" i="1"/>
  <c r="C1319" i="1"/>
  <c r="D1318" i="1"/>
  <c r="C1318" i="1"/>
  <c r="D1317" i="1"/>
  <c r="C1317" i="1"/>
  <c r="H1317" i="1" s="1"/>
  <c r="D1316" i="1"/>
  <c r="G1316" i="1" s="1"/>
  <c r="C1316" i="1"/>
  <c r="H1316" i="1" s="1"/>
  <c r="D1315" i="1"/>
  <c r="C1315" i="1"/>
  <c r="H1314" i="1"/>
  <c r="D1314" i="1"/>
  <c r="C1314" i="1"/>
  <c r="G1314" i="1" s="1"/>
  <c r="D1313" i="1"/>
  <c r="C1313" i="1"/>
  <c r="H1313" i="1" s="1"/>
  <c r="D1312" i="1"/>
  <c r="C1312" i="1"/>
  <c r="G1312" i="1" s="1"/>
  <c r="H1311" i="1"/>
  <c r="G1311" i="1"/>
  <c r="D1311" i="1"/>
  <c r="C1311" i="1"/>
  <c r="D1310" i="1"/>
  <c r="C1310" i="1"/>
  <c r="H1310" i="1" s="1"/>
  <c r="D1309" i="1"/>
  <c r="C1309" i="1"/>
  <c r="H1309" i="1" s="1"/>
  <c r="H1308" i="1"/>
  <c r="G1308" i="1"/>
  <c r="D1308" i="1"/>
  <c r="C1308" i="1"/>
  <c r="D1307" i="1"/>
  <c r="C1307" i="1"/>
  <c r="H1307" i="1" s="1"/>
  <c r="D1306" i="1"/>
  <c r="C1306" i="1"/>
  <c r="D1305" i="1"/>
  <c r="G1305" i="1" s="1"/>
  <c r="C1305" i="1"/>
  <c r="D1304" i="1"/>
  <c r="C1304" i="1"/>
  <c r="H1304" i="1" s="1"/>
  <c r="D1303" i="1"/>
  <c r="C1303" i="1"/>
  <c r="H1303" i="1" s="1"/>
  <c r="H1302" i="1"/>
  <c r="G1302" i="1"/>
  <c r="D1302" i="1"/>
  <c r="C1302" i="1"/>
  <c r="D1301" i="1"/>
  <c r="C1301" i="1"/>
  <c r="H1301" i="1" s="1"/>
  <c r="D1300" i="1"/>
  <c r="C1300" i="1"/>
  <c r="H1300" i="1" s="1"/>
  <c r="H1299" i="1"/>
  <c r="G1299" i="1"/>
  <c r="D1299" i="1"/>
  <c r="C1299" i="1"/>
  <c r="D1298" i="1"/>
  <c r="C1298" i="1"/>
  <c r="H1298" i="1" s="1"/>
  <c r="D1297" i="1"/>
  <c r="C1297" i="1"/>
  <c r="H1297" i="1" s="1"/>
  <c r="H1296" i="1"/>
  <c r="G1296" i="1"/>
  <c r="D1296" i="1"/>
  <c r="C1296" i="1"/>
  <c r="D1295" i="1"/>
  <c r="C1295" i="1"/>
  <c r="H1295" i="1" s="1"/>
  <c r="D1294" i="1"/>
  <c r="C1294" i="1"/>
  <c r="H1294" i="1" s="1"/>
  <c r="H1293" i="1"/>
  <c r="G1293" i="1"/>
  <c r="D1293" i="1"/>
  <c r="C1293" i="1"/>
  <c r="D1292" i="1"/>
  <c r="C1292" i="1"/>
  <c r="H1292" i="1" s="1"/>
  <c r="D1291" i="1"/>
  <c r="C1291" i="1"/>
  <c r="H1291" i="1" s="1"/>
  <c r="H1290" i="1"/>
  <c r="G1290" i="1"/>
  <c r="D1290" i="1"/>
  <c r="C1290" i="1"/>
  <c r="D1289" i="1"/>
  <c r="C1289" i="1"/>
  <c r="H1289" i="1" s="1"/>
  <c r="D1288" i="1"/>
  <c r="C1288" i="1"/>
  <c r="H1288" i="1" s="1"/>
  <c r="H1287" i="1"/>
  <c r="G1287" i="1"/>
  <c r="D1287" i="1"/>
  <c r="C1287" i="1"/>
  <c r="D1286" i="1"/>
  <c r="C1286" i="1"/>
  <c r="H1286" i="1" s="1"/>
  <c r="D1285" i="1"/>
  <c r="C1285" i="1"/>
  <c r="H1285" i="1" s="1"/>
  <c r="H1284" i="1"/>
  <c r="G1284" i="1"/>
  <c r="D1284" i="1"/>
  <c r="C1284" i="1"/>
  <c r="D1283" i="1"/>
  <c r="C1283" i="1"/>
  <c r="H1283" i="1" s="1"/>
  <c r="D1282" i="1"/>
  <c r="C1282" i="1"/>
  <c r="H1282" i="1" s="1"/>
  <c r="H1281" i="1"/>
  <c r="G1281" i="1"/>
  <c r="D1281" i="1"/>
  <c r="C1281" i="1"/>
  <c r="D1280" i="1"/>
  <c r="C1280" i="1"/>
  <c r="H1280" i="1" s="1"/>
  <c r="D1279" i="1"/>
  <c r="C1279" i="1"/>
  <c r="H1279" i="1" s="1"/>
  <c r="D1278" i="1"/>
  <c r="D1277" i="1"/>
  <c r="C1277" i="1"/>
  <c r="H1277" i="1" s="1"/>
  <c r="D1276" i="1"/>
  <c r="C1276" i="1"/>
  <c r="H1276" i="1" s="1"/>
  <c r="H1275" i="1"/>
  <c r="G1275" i="1"/>
  <c r="D1275" i="1"/>
  <c r="C1275" i="1"/>
  <c r="D1274" i="1"/>
  <c r="C1274" i="1"/>
  <c r="H1274" i="1" s="1"/>
  <c r="D1273" i="1"/>
  <c r="C1273" i="1"/>
  <c r="H1273" i="1" s="1"/>
  <c r="H1272" i="1"/>
  <c r="G1272" i="1"/>
  <c r="D1272" i="1"/>
  <c r="C1272" i="1"/>
  <c r="D1271" i="1"/>
  <c r="C1271" i="1"/>
  <c r="H1271" i="1" s="1"/>
  <c r="D1270" i="1"/>
  <c r="C1270" i="1"/>
  <c r="H1269" i="1"/>
  <c r="G1269" i="1"/>
  <c r="D1269" i="1"/>
  <c r="C1269" i="1"/>
  <c r="D1268" i="1"/>
  <c r="C1268" i="1"/>
  <c r="H1268" i="1" s="1"/>
  <c r="D1267" i="1"/>
  <c r="C1267" i="1"/>
  <c r="H1266" i="1"/>
  <c r="G1266" i="1"/>
  <c r="D1266" i="1"/>
  <c r="C1266" i="1"/>
  <c r="D1265" i="1"/>
  <c r="C1265" i="1"/>
  <c r="H1265" i="1" s="1"/>
  <c r="D1264" i="1"/>
  <c r="C1264" i="1"/>
  <c r="H1263" i="1"/>
  <c r="G1263" i="1"/>
  <c r="D1263" i="1"/>
  <c r="C1263" i="1"/>
  <c r="D1262" i="1"/>
  <c r="C1262" i="1"/>
  <c r="H1262" i="1" s="1"/>
  <c r="D1261" i="1"/>
  <c r="C1261" i="1"/>
  <c r="D1260" i="1"/>
  <c r="H1260" i="1" s="1"/>
  <c r="C1260" i="1"/>
  <c r="C1259" i="1"/>
  <c r="D1258" i="1"/>
  <c r="C1258" i="1"/>
  <c r="D1257" i="1"/>
  <c r="G1257" i="1" s="1"/>
  <c r="C1257" i="1"/>
  <c r="C1256" i="1"/>
  <c r="H1254" i="1"/>
  <c r="G1254" i="1"/>
  <c r="D1254" i="1"/>
  <c r="C1254" i="1"/>
  <c r="D1253" i="1"/>
  <c r="C1253" i="1"/>
  <c r="H1253" i="1" s="1"/>
  <c r="D1252" i="1"/>
  <c r="C1252" i="1"/>
  <c r="D1251" i="1"/>
  <c r="H1251" i="1" s="1"/>
  <c r="C1251" i="1"/>
  <c r="D1250" i="1"/>
  <c r="C1250" i="1"/>
  <c r="H1250" i="1" s="1"/>
  <c r="D1249" i="1"/>
  <c r="C1249" i="1"/>
  <c r="H1248" i="1"/>
  <c r="G1248" i="1"/>
  <c r="D1248" i="1"/>
  <c r="C1248" i="1"/>
  <c r="D1247" i="1"/>
  <c r="C1247" i="1"/>
  <c r="H1247" i="1" s="1"/>
  <c r="D1246" i="1"/>
  <c r="C1246" i="1"/>
  <c r="G1246" i="1" s="1"/>
  <c r="H1245" i="1"/>
  <c r="G1245" i="1"/>
  <c r="D1245" i="1"/>
  <c r="C1245" i="1"/>
  <c r="D1244" i="1"/>
  <c r="C1244" i="1"/>
  <c r="H1244" i="1" s="1"/>
  <c r="D1243" i="1"/>
  <c r="C1243" i="1"/>
  <c r="G1243" i="1" s="1"/>
  <c r="H1242" i="1"/>
  <c r="G1242" i="1"/>
  <c r="D1242" i="1"/>
  <c r="C1242" i="1"/>
  <c r="D1241" i="1"/>
  <c r="C1241" i="1"/>
  <c r="H1241" i="1" s="1"/>
  <c r="D1240" i="1"/>
  <c r="C1240" i="1"/>
  <c r="G1240" i="1" s="1"/>
  <c r="H1239" i="1"/>
  <c r="G1239" i="1"/>
  <c r="D1239" i="1"/>
  <c r="C1239" i="1"/>
  <c r="D1238" i="1"/>
  <c r="C1238" i="1"/>
  <c r="H1238" i="1" s="1"/>
  <c r="H1237" i="1"/>
  <c r="D1237" i="1"/>
  <c r="C1237" i="1"/>
  <c r="G1237" i="1" s="1"/>
  <c r="H1236" i="1"/>
  <c r="G1236" i="1"/>
  <c r="D1236" i="1"/>
  <c r="C1236" i="1"/>
  <c r="D1235" i="1"/>
  <c r="C1235" i="1"/>
  <c r="H1235" i="1" s="1"/>
  <c r="D1234" i="1"/>
  <c r="C1234" i="1"/>
  <c r="G1234" i="1" s="1"/>
  <c r="H1233" i="1"/>
  <c r="G1233" i="1"/>
  <c r="D1233" i="1"/>
  <c r="C1233" i="1"/>
  <c r="D1232" i="1"/>
  <c r="C1232" i="1"/>
  <c r="H1232" i="1" s="1"/>
  <c r="D1231" i="1"/>
  <c r="C1231" i="1"/>
  <c r="G1231" i="1" s="1"/>
  <c r="H1230" i="1"/>
  <c r="G1230" i="1"/>
  <c r="D1230" i="1"/>
  <c r="C1230" i="1"/>
  <c r="D1229" i="1"/>
  <c r="C1229" i="1"/>
  <c r="H1229" i="1" s="1"/>
  <c r="D1228" i="1"/>
  <c r="C1228" i="1"/>
  <c r="G1228" i="1" s="1"/>
  <c r="H1227" i="1"/>
  <c r="G1227" i="1"/>
  <c r="D1227" i="1"/>
  <c r="C1227" i="1"/>
  <c r="D1226" i="1"/>
  <c r="C1226" i="1"/>
  <c r="H1226" i="1" s="1"/>
  <c r="H1225" i="1"/>
  <c r="D1225" i="1"/>
  <c r="C1225" i="1"/>
  <c r="G1225" i="1" s="1"/>
  <c r="H1224" i="1"/>
  <c r="G1224" i="1"/>
  <c r="D1224" i="1"/>
  <c r="C1224" i="1"/>
  <c r="D1223" i="1"/>
  <c r="H1222" i="1"/>
  <c r="D1222" i="1"/>
  <c r="C1222" i="1"/>
  <c r="G1222" i="1" s="1"/>
  <c r="H1221" i="1"/>
  <c r="G1221" i="1"/>
  <c r="D1221" i="1"/>
  <c r="C1221" i="1"/>
  <c r="D1220" i="1"/>
  <c r="C1220" i="1"/>
  <c r="D1219" i="1"/>
  <c r="C1219" i="1"/>
  <c r="G1219" i="1" s="1"/>
  <c r="H1218" i="1"/>
  <c r="G1218" i="1"/>
  <c r="D1218" i="1"/>
  <c r="C1218" i="1"/>
  <c r="D1217" i="1"/>
  <c r="C1217" i="1"/>
  <c r="D1216" i="1"/>
  <c r="C1216" i="1"/>
  <c r="G1216" i="1" s="1"/>
  <c r="H1215" i="1"/>
  <c r="G1215" i="1"/>
  <c r="D1215" i="1"/>
  <c r="C1215" i="1"/>
  <c r="D1214" i="1"/>
  <c r="C1214" i="1"/>
  <c r="H1213" i="1"/>
  <c r="D1213" i="1"/>
  <c r="C1213" i="1"/>
  <c r="G1213" i="1" s="1"/>
  <c r="H1212" i="1"/>
  <c r="G1212" i="1"/>
  <c r="D1212" i="1"/>
  <c r="C1212" i="1"/>
  <c r="D1211" i="1"/>
  <c r="C1211" i="1"/>
  <c r="H1210" i="1"/>
  <c r="D1210" i="1"/>
  <c r="C1210" i="1"/>
  <c r="G1210" i="1" s="1"/>
  <c r="H1209" i="1"/>
  <c r="G1209" i="1"/>
  <c r="D1209" i="1"/>
  <c r="C1209" i="1"/>
  <c r="D1208" i="1"/>
  <c r="C1208" i="1"/>
  <c r="D1207" i="1"/>
  <c r="C1207" i="1"/>
  <c r="G1207" i="1" s="1"/>
  <c r="H1206" i="1"/>
  <c r="G1206" i="1"/>
  <c r="D1206" i="1"/>
  <c r="C1206" i="1"/>
  <c r="D1205" i="1"/>
  <c r="C1205" i="1"/>
  <c r="D1204" i="1"/>
  <c r="C1204" i="1"/>
  <c r="G1204" i="1" s="1"/>
  <c r="H1203" i="1"/>
  <c r="G1203" i="1"/>
  <c r="D1203" i="1"/>
  <c r="C1203" i="1"/>
  <c r="D1202" i="1"/>
  <c r="C1202" i="1"/>
  <c r="H1201" i="1"/>
  <c r="D1201" i="1"/>
  <c r="C1201" i="1"/>
  <c r="G1201" i="1" s="1"/>
  <c r="H1200" i="1"/>
  <c r="G1200" i="1"/>
  <c r="D1200" i="1"/>
  <c r="C1200" i="1"/>
  <c r="D1199" i="1"/>
  <c r="C1199" i="1"/>
  <c r="H1198" i="1"/>
  <c r="D1198" i="1"/>
  <c r="C1198" i="1"/>
  <c r="G1198" i="1" s="1"/>
  <c r="H1197" i="1"/>
  <c r="G1197" i="1"/>
  <c r="D1197" i="1"/>
  <c r="C1197" i="1"/>
  <c r="D1196" i="1"/>
  <c r="C1196" i="1"/>
  <c r="D1195" i="1"/>
  <c r="C1195" i="1"/>
  <c r="G1195" i="1" s="1"/>
  <c r="H1194" i="1"/>
  <c r="G1194" i="1"/>
  <c r="D1194" i="1"/>
  <c r="C1194" i="1"/>
  <c r="D1193" i="1"/>
  <c r="C1193" i="1"/>
  <c r="D1192" i="1"/>
  <c r="C1192" i="1"/>
  <c r="G1192" i="1" s="1"/>
  <c r="H1191" i="1"/>
  <c r="G1191" i="1"/>
  <c r="D1191" i="1"/>
  <c r="C1191" i="1"/>
  <c r="D1190" i="1"/>
  <c r="C1190" i="1"/>
  <c r="H1189" i="1"/>
  <c r="D1189" i="1"/>
  <c r="C1189" i="1"/>
  <c r="G1189" i="1" s="1"/>
  <c r="H1188" i="1"/>
  <c r="G1188" i="1"/>
  <c r="D1188" i="1"/>
  <c r="C1188" i="1"/>
  <c r="D1187" i="1"/>
  <c r="C1187" i="1"/>
  <c r="H1186" i="1"/>
  <c r="D1186" i="1"/>
  <c r="C1186" i="1"/>
  <c r="G1186" i="1" s="1"/>
  <c r="H1185" i="1"/>
  <c r="G1185" i="1"/>
  <c r="D1185" i="1"/>
  <c r="C1185" i="1"/>
  <c r="D1184" i="1"/>
  <c r="C1184" i="1"/>
  <c r="D1183" i="1"/>
  <c r="C1183" i="1"/>
  <c r="G1183" i="1" s="1"/>
  <c r="H1182" i="1"/>
  <c r="G1182" i="1"/>
  <c r="D1182" i="1"/>
  <c r="C1182" i="1"/>
  <c r="H1179" i="1"/>
  <c r="G1179" i="1"/>
  <c r="D1179" i="1"/>
  <c r="C1179" i="1"/>
  <c r="G1178" i="1"/>
  <c r="D1178" i="1"/>
  <c r="C1178" i="1"/>
  <c r="H1178" i="1" s="1"/>
  <c r="D1177" i="1"/>
  <c r="C1177" i="1"/>
  <c r="G1177" i="1" s="1"/>
  <c r="H1176" i="1"/>
  <c r="G1176" i="1"/>
  <c r="D1176" i="1"/>
  <c r="C1176" i="1"/>
  <c r="D1175" i="1"/>
  <c r="C1175" i="1"/>
  <c r="H1175" i="1" s="1"/>
  <c r="H1174" i="1"/>
  <c r="D1174" i="1"/>
  <c r="C1174" i="1"/>
  <c r="G1174" i="1" s="1"/>
  <c r="H1173" i="1"/>
  <c r="G1173" i="1"/>
  <c r="D1173" i="1"/>
  <c r="C1173" i="1"/>
  <c r="D1172" i="1"/>
  <c r="C1172" i="1"/>
  <c r="H1172" i="1" s="1"/>
  <c r="D1171" i="1"/>
  <c r="C1171" i="1"/>
  <c r="G1171" i="1" s="1"/>
  <c r="H1170" i="1"/>
  <c r="G1170" i="1"/>
  <c r="D1170" i="1"/>
  <c r="C1170" i="1"/>
  <c r="D1169" i="1"/>
  <c r="C1169" i="1"/>
  <c r="H1169" i="1" s="1"/>
  <c r="H1168" i="1"/>
  <c r="D1168" i="1"/>
  <c r="C1168" i="1"/>
  <c r="G1168" i="1" s="1"/>
  <c r="H1167" i="1"/>
  <c r="D1167" i="1"/>
  <c r="G1167" i="1" s="1"/>
  <c r="C1167" i="1"/>
  <c r="G1166" i="1"/>
  <c r="D1166" i="1"/>
  <c r="C1166" i="1"/>
  <c r="H1166" i="1" s="1"/>
  <c r="D1165" i="1"/>
  <c r="C1165" i="1"/>
  <c r="G1165" i="1" s="1"/>
  <c r="H1164" i="1"/>
  <c r="G1164" i="1"/>
  <c r="D1164" i="1"/>
  <c r="C1164" i="1"/>
  <c r="D1163" i="1"/>
  <c r="C1163" i="1"/>
  <c r="H1163" i="1" s="1"/>
  <c r="H1162" i="1"/>
  <c r="D1162" i="1"/>
  <c r="C1162" i="1"/>
  <c r="G1162" i="1" s="1"/>
  <c r="H1161" i="1"/>
  <c r="G1161" i="1"/>
  <c r="D1161" i="1"/>
  <c r="C1161" i="1"/>
  <c r="G1160" i="1"/>
  <c r="D1160" i="1"/>
  <c r="C1160" i="1"/>
  <c r="H1160" i="1" s="1"/>
  <c r="D1159" i="1"/>
  <c r="C1159" i="1"/>
  <c r="G1159" i="1" s="1"/>
  <c r="H1158" i="1"/>
  <c r="G1158" i="1"/>
  <c r="D1158" i="1"/>
  <c r="C1158" i="1"/>
  <c r="D1157" i="1"/>
  <c r="C1157" i="1"/>
  <c r="H1157" i="1" s="1"/>
  <c r="H1156" i="1"/>
  <c r="D1156" i="1"/>
  <c r="C1156" i="1"/>
  <c r="G1156" i="1" s="1"/>
  <c r="H1155" i="1"/>
  <c r="G1155" i="1"/>
  <c r="D1155" i="1"/>
  <c r="C1155" i="1"/>
  <c r="D1154" i="1"/>
  <c r="C1154" i="1"/>
  <c r="H1154" i="1" s="1"/>
  <c r="D1153" i="1"/>
  <c r="C1153" i="1"/>
  <c r="G1153" i="1" s="1"/>
  <c r="G1151" i="1"/>
  <c r="D1151" i="1"/>
  <c r="C1151" i="1"/>
  <c r="H1151" i="1" s="1"/>
  <c r="D1150" i="1"/>
  <c r="C1150" i="1"/>
  <c r="G1150" i="1" s="1"/>
  <c r="H1149" i="1"/>
  <c r="G1149" i="1"/>
  <c r="D1149" i="1"/>
  <c r="C1149" i="1"/>
  <c r="D1148" i="1"/>
  <c r="C1148" i="1"/>
  <c r="H1148" i="1" s="1"/>
  <c r="H1147" i="1"/>
  <c r="D1147" i="1"/>
  <c r="C1147" i="1"/>
  <c r="G1147" i="1" s="1"/>
  <c r="H1146" i="1"/>
  <c r="G1146" i="1"/>
  <c r="D1146" i="1"/>
  <c r="C1146" i="1"/>
  <c r="G1145" i="1"/>
  <c r="D1145" i="1"/>
  <c r="C1145" i="1"/>
  <c r="H1145" i="1" s="1"/>
  <c r="D1144" i="1"/>
  <c r="C1144" i="1"/>
  <c r="G1144" i="1" s="1"/>
  <c r="H1143" i="1"/>
  <c r="G1143" i="1"/>
  <c r="D1143" i="1"/>
  <c r="C1143" i="1"/>
  <c r="D1142" i="1"/>
  <c r="C1142" i="1"/>
  <c r="H1142" i="1" s="1"/>
  <c r="H1141" i="1"/>
  <c r="D1141" i="1"/>
  <c r="C1141" i="1"/>
  <c r="G1141" i="1" s="1"/>
  <c r="D1140" i="1"/>
  <c r="D1139" i="1"/>
  <c r="C1139" i="1"/>
  <c r="H1139" i="1" s="1"/>
  <c r="D1138" i="1"/>
  <c r="C1138" i="1"/>
  <c r="G1138" i="1" s="1"/>
  <c r="H1137" i="1"/>
  <c r="G1137" i="1"/>
  <c r="D1137" i="1"/>
  <c r="C1137" i="1"/>
  <c r="G1136" i="1"/>
  <c r="D1136" i="1"/>
  <c r="C1136" i="1"/>
  <c r="H1136" i="1" s="1"/>
  <c r="D1135" i="1"/>
  <c r="C1135" i="1"/>
  <c r="G1135" i="1" s="1"/>
  <c r="H1134" i="1"/>
  <c r="G1134" i="1"/>
  <c r="D1134" i="1"/>
  <c r="C1134" i="1"/>
  <c r="D1133" i="1"/>
  <c r="C1133" i="1"/>
  <c r="H1133" i="1" s="1"/>
  <c r="D1132" i="1"/>
  <c r="C1132" i="1"/>
  <c r="G1132" i="1" s="1"/>
  <c r="H1131" i="1"/>
  <c r="G1131" i="1"/>
  <c r="D1131" i="1"/>
  <c r="C1131" i="1"/>
  <c r="G1130" i="1"/>
  <c r="D1130" i="1"/>
  <c r="C1130" i="1"/>
  <c r="H1130" i="1" s="1"/>
  <c r="H1129" i="1"/>
  <c r="D1129" i="1"/>
  <c r="C1129" i="1"/>
  <c r="G1129" i="1" s="1"/>
  <c r="H1128" i="1"/>
  <c r="G1128" i="1"/>
  <c r="D1128" i="1"/>
  <c r="C1128" i="1"/>
  <c r="D1127" i="1"/>
  <c r="C1127" i="1"/>
  <c r="H1127" i="1" s="1"/>
  <c r="D1126" i="1"/>
  <c r="C1126" i="1"/>
  <c r="G1126" i="1" s="1"/>
  <c r="H1125" i="1"/>
  <c r="G1125" i="1"/>
  <c r="D1125" i="1"/>
  <c r="C1125" i="1"/>
  <c r="G1124" i="1"/>
  <c r="D1124" i="1"/>
  <c r="C1124" i="1"/>
  <c r="H1124" i="1" s="1"/>
  <c r="H1123" i="1"/>
  <c r="D1123" i="1"/>
  <c r="C1123" i="1"/>
  <c r="G1123" i="1" s="1"/>
  <c r="H1122" i="1"/>
  <c r="G1122" i="1"/>
  <c r="D1122" i="1"/>
  <c r="C1122" i="1"/>
  <c r="D1121" i="1"/>
  <c r="C1121" i="1"/>
  <c r="H1121" i="1" s="1"/>
  <c r="D1120" i="1"/>
  <c r="C1120" i="1"/>
  <c r="G1120" i="1" s="1"/>
  <c r="H1119" i="1"/>
  <c r="G1119" i="1"/>
  <c r="D1119" i="1"/>
  <c r="C1119" i="1"/>
  <c r="G1118" i="1"/>
  <c r="D1118" i="1"/>
  <c r="C1118" i="1"/>
  <c r="H1118" i="1" s="1"/>
  <c r="D1117" i="1"/>
  <c r="C1117" i="1"/>
  <c r="G1117" i="1" s="1"/>
  <c r="H1116" i="1"/>
  <c r="G1116" i="1"/>
  <c r="D1116" i="1"/>
  <c r="C1116" i="1"/>
  <c r="D1115" i="1"/>
  <c r="C1115" i="1"/>
  <c r="H1115" i="1" s="1"/>
  <c r="D1114" i="1"/>
  <c r="C1114" i="1"/>
  <c r="G1114" i="1" s="1"/>
  <c r="H1113" i="1"/>
  <c r="G1113" i="1"/>
  <c r="D1113" i="1"/>
  <c r="C1113" i="1"/>
  <c r="G1112" i="1"/>
  <c r="D1112" i="1"/>
  <c r="C1112" i="1"/>
  <c r="H1112" i="1" s="1"/>
  <c r="H1111" i="1"/>
  <c r="D1111" i="1"/>
  <c r="C1111" i="1"/>
  <c r="G1111" i="1" s="1"/>
  <c r="H1110" i="1"/>
  <c r="G1110" i="1"/>
  <c r="D1110" i="1"/>
  <c r="C1110" i="1"/>
  <c r="D1109" i="1"/>
  <c r="C1109" i="1"/>
  <c r="H1109" i="1" s="1"/>
  <c r="D1108" i="1"/>
  <c r="C1108" i="1"/>
  <c r="H1108" i="1" s="1"/>
  <c r="H1107" i="1"/>
  <c r="G1107" i="1"/>
  <c r="D1107" i="1"/>
  <c r="C1107" i="1"/>
  <c r="D1106" i="1"/>
  <c r="C1106" i="1"/>
  <c r="H1106" i="1" s="1"/>
  <c r="D1105" i="1"/>
  <c r="C1105" i="1"/>
  <c r="H1105" i="1" s="1"/>
  <c r="H1104" i="1"/>
  <c r="G1104" i="1"/>
  <c r="D1104" i="1"/>
  <c r="C1104" i="1"/>
  <c r="D1103" i="1"/>
  <c r="C1103" i="1"/>
  <c r="H1103" i="1" s="1"/>
  <c r="D1102" i="1"/>
  <c r="C1102" i="1"/>
  <c r="H1102" i="1" s="1"/>
  <c r="H1101" i="1"/>
  <c r="G1101" i="1"/>
  <c r="D1101" i="1"/>
  <c r="C1101" i="1"/>
  <c r="D1100" i="1"/>
  <c r="C1100" i="1"/>
  <c r="H1100" i="1" s="1"/>
  <c r="D1099" i="1"/>
  <c r="C1099" i="1"/>
  <c r="H1099" i="1" s="1"/>
  <c r="H1098" i="1"/>
  <c r="G1098" i="1"/>
  <c r="D1098" i="1"/>
  <c r="C1098" i="1"/>
  <c r="D1097" i="1"/>
  <c r="C1097" i="1"/>
  <c r="H1097" i="1" s="1"/>
  <c r="D1096" i="1"/>
  <c r="C1096" i="1"/>
  <c r="H1096" i="1" s="1"/>
  <c r="H1095" i="1"/>
  <c r="G1095" i="1"/>
  <c r="D1095" i="1"/>
  <c r="C1095" i="1"/>
  <c r="D1094" i="1"/>
  <c r="C1094" i="1"/>
  <c r="H1094" i="1" s="1"/>
  <c r="D1093" i="1"/>
  <c r="H1092" i="1"/>
  <c r="G1092" i="1"/>
  <c r="D1092" i="1"/>
  <c r="C1092" i="1"/>
  <c r="D1091" i="1"/>
  <c r="C1091" i="1"/>
  <c r="H1091" i="1" s="1"/>
  <c r="D1090" i="1"/>
  <c r="C1090" i="1"/>
  <c r="H1090" i="1" s="1"/>
  <c r="H1089" i="1"/>
  <c r="G1089" i="1"/>
  <c r="D1089" i="1"/>
  <c r="C1089" i="1"/>
  <c r="D1088" i="1"/>
  <c r="C1088" i="1"/>
  <c r="H1088" i="1" s="1"/>
  <c r="D1087" i="1"/>
  <c r="C1087" i="1"/>
  <c r="H1087" i="1" s="1"/>
  <c r="H1086" i="1"/>
  <c r="G1086" i="1"/>
  <c r="D1086" i="1"/>
  <c r="C1086" i="1"/>
  <c r="D1085" i="1"/>
  <c r="C1085" i="1"/>
  <c r="H1085" i="1" s="1"/>
  <c r="D1084" i="1"/>
  <c r="C1084" i="1"/>
  <c r="H1084" i="1" s="1"/>
  <c r="H1083" i="1"/>
  <c r="G1083" i="1"/>
  <c r="D1083" i="1"/>
  <c r="C1083" i="1"/>
  <c r="D1082" i="1"/>
  <c r="C1082" i="1"/>
  <c r="H1082" i="1" s="1"/>
  <c r="D1081" i="1"/>
  <c r="C1081" i="1"/>
  <c r="H1081" i="1" s="1"/>
  <c r="H1080" i="1"/>
  <c r="G1080" i="1"/>
  <c r="D1080" i="1"/>
  <c r="C1080" i="1"/>
  <c r="D1079" i="1"/>
  <c r="C1079" i="1"/>
  <c r="H1079" i="1" s="1"/>
  <c r="D1078" i="1"/>
  <c r="C1078" i="1"/>
  <c r="H1077" i="1"/>
  <c r="G1077" i="1"/>
  <c r="D1077" i="1"/>
  <c r="C1077"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D1031" i="1"/>
  <c r="H1031" i="1" s="1"/>
  <c r="C1031" i="1"/>
  <c r="H1030" i="1"/>
  <c r="G1030" i="1"/>
  <c r="D1030" i="1"/>
  <c r="C1030" i="1"/>
  <c r="H1029" i="1"/>
  <c r="G1029" i="1"/>
  <c r="D1029" i="1"/>
  <c r="C1029" i="1"/>
  <c r="H1028" i="1"/>
  <c r="G1028" i="1"/>
  <c r="D1028" i="1"/>
  <c r="C1028" i="1"/>
  <c r="D1027" i="1"/>
  <c r="H1027" i="1" s="1"/>
  <c r="C1027" i="1"/>
  <c r="D1026" i="1"/>
  <c r="H1026" i="1" s="1"/>
  <c r="C1026" i="1"/>
  <c r="D1025" i="1"/>
  <c r="H1025" i="1" s="1"/>
  <c r="C1025" i="1"/>
  <c r="C1024" i="1"/>
  <c r="D1023" i="1"/>
  <c r="H1023" i="1" s="1"/>
  <c r="C1023" i="1"/>
  <c r="D1022" i="1"/>
  <c r="H1022" i="1" s="1"/>
  <c r="C1022" i="1"/>
  <c r="H1021" i="1"/>
  <c r="G1021" i="1"/>
  <c r="D1021" i="1"/>
  <c r="C1021" i="1"/>
  <c r="D1020" i="1"/>
  <c r="H1020" i="1" s="1"/>
  <c r="C1020" i="1"/>
  <c r="H1019" i="1"/>
  <c r="G1019" i="1"/>
  <c r="D1019" i="1"/>
  <c r="C1019" i="1"/>
  <c r="D1018" i="1"/>
  <c r="H1018" i="1" s="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D648" i="1"/>
  <c r="H648" i="1" s="1"/>
  <c r="C648" i="1"/>
  <c r="D647" i="1"/>
  <c r="H647" i="1" s="1"/>
  <c r="C647" i="1"/>
  <c r="D646" i="1"/>
  <c r="H646" i="1" s="1"/>
  <c r="C646" i="1"/>
  <c r="H645" i="1"/>
  <c r="G645" i="1"/>
  <c r="D645" i="1"/>
  <c r="C645" i="1"/>
  <c r="H642" i="1"/>
  <c r="G642" i="1"/>
  <c r="D642" i="1"/>
  <c r="C642"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D327" i="1"/>
  <c r="C327" i="1"/>
  <c r="G327" i="1" s="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D197" i="1"/>
  <c r="H197" i="1" s="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D174" i="1"/>
  <c r="H174" i="1" s="1"/>
  <c r="C174" i="1"/>
  <c r="H173" i="1"/>
  <c r="G173" i="1"/>
  <c r="D173" i="1"/>
  <c r="C173" i="1"/>
  <c r="H172" i="1"/>
  <c r="G172" i="1"/>
  <c r="D172" i="1"/>
  <c r="C172" i="1"/>
  <c r="H171" i="1"/>
  <c r="G171" i="1"/>
  <c r="D171" i="1"/>
  <c r="C171" i="1"/>
  <c r="H170" i="1"/>
  <c r="G170" i="1"/>
  <c r="D170" i="1"/>
  <c r="C170" i="1"/>
  <c r="H169" i="1"/>
  <c r="G169" i="1"/>
  <c r="D169" i="1"/>
  <c r="C169" i="1"/>
  <c r="D168" i="1"/>
  <c r="H168" i="1" s="1"/>
  <c r="C168" i="1"/>
  <c r="H167" i="1"/>
  <c r="G167" i="1"/>
  <c r="D167" i="1"/>
  <c r="C167" i="1"/>
  <c r="D166" i="1"/>
  <c r="G166" i="1" s="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D133" i="1"/>
  <c r="H133" i="1" s="1"/>
  <c r="C133" i="1"/>
  <c r="H132" i="1"/>
  <c r="G132" i="1"/>
  <c r="D132" i="1"/>
  <c r="C132" i="1"/>
  <c r="H131" i="1"/>
  <c r="D131" i="1"/>
  <c r="G131" i="1" s="1"/>
  <c r="C131" i="1"/>
  <c r="D130" i="1"/>
  <c r="H130" i="1" s="1"/>
  <c r="C130" i="1"/>
  <c r="H129" i="1"/>
  <c r="G129" i="1"/>
  <c r="D129" i="1"/>
  <c r="C129" i="1"/>
  <c r="H128" i="1"/>
  <c r="G128" i="1"/>
  <c r="D128" i="1"/>
  <c r="C128" i="1"/>
  <c r="D127" i="1"/>
  <c r="H127" i="1" s="1"/>
  <c r="C127" i="1"/>
  <c r="D126" i="1"/>
  <c r="H126" i="1" s="1"/>
  <c r="C126" i="1"/>
  <c r="D125" i="1"/>
  <c r="H125" i="1" s="1"/>
  <c r="C125" i="1"/>
  <c r="H124" i="1"/>
  <c r="G124" i="1"/>
  <c r="D124" i="1"/>
  <c r="C124" i="1"/>
  <c r="H123" i="1"/>
  <c r="G123" i="1"/>
  <c r="D123" i="1"/>
  <c r="C123" i="1"/>
  <c r="H122" i="1"/>
  <c r="G122" i="1"/>
  <c r="D122"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681" i="1" l="1"/>
  <c r="G1625" i="1"/>
  <c r="D51" i="8"/>
  <c r="H1629" i="1"/>
  <c r="G1601" i="1"/>
  <c r="G1251" i="1"/>
  <c r="E340" i="9"/>
  <c r="B340" i="9" s="1"/>
  <c r="H1305" i="1"/>
  <c r="H1306" i="1"/>
  <c r="G1026" i="1"/>
  <c r="H1257" i="1"/>
  <c r="G1025" i="1"/>
  <c r="E324" i="9"/>
  <c r="B324" i="9" s="1"/>
  <c r="D190" i="1"/>
  <c r="H190" i="1" s="1"/>
  <c r="G374" i="1"/>
  <c r="E326" i="9"/>
  <c r="B326" i="9" s="1"/>
  <c r="H1613" i="1"/>
  <c r="G1604" i="1"/>
  <c r="G1606" i="1"/>
  <c r="G1594" i="1"/>
  <c r="G1402" i="1"/>
  <c r="H1542" i="1"/>
  <c r="I1542" i="1" s="1"/>
  <c r="H1538" i="1"/>
  <c r="H1256" i="1"/>
  <c r="G1260" i="1"/>
  <c r="F341" i="9"/>
  <c r="B341" i="9" s="1"/>
  <c r="H1076" i="1"/>
  <c r="H1078" i="1"/>
  <c r="E70" i="5"/>
  <c r="D1075" i="1" s="1"/>
  <c r="H1075" i="1" s="1"/>
  <c r="G1022" i="1"/>
  <c r="G1020" i="1"/>
  <c r="G1018" i="1"/>
  <c r="G1023" i="1"/>
  <c r="G1031" i="1"/>
  <c r="G1027" i="1"/>
  <c r="E12" i="5"/>
  <c r="G1024" i="1"/>
  <c r="F19" i="5"/>
  <c r="E255" i="5"/>
  <c r="D1259" i="1" s="1"/>
  <c r="G1259" i="1" s="1"/>
  <c r="E303" i="9"/>
  <c r="B303" i="9" s="1"/>
  <c r="E36" i="9"/>
  <c r="F236" i="9"/>
  <c r="B236" i="9" s="1"/>
  <c r="E37" i="9"/>
  <c r="B37" i="9" s="1"/>
  <c r="E322" i="9"/>
  <c r="B322" i="9" s="1"/>
  <c r="E311" i="9"/>
  <c r="B311" i="9" s="1"/>
  <c r="G647" i="1"/>
  <c r="G648" i="1"/>
  <c r="G646" i="1"/>
  <c r="G649" i="1"/>
  <c r="F656" i="4"/>
  <c r="E307" i="9"/>
  <c r="B307" i="9" s="1"/>
  <c r="E329" i="9"/>
  <c r="B329" i="9" s="1"/>
  <c r="G381" i="1"/>
  <c r="E373" i="4"/>
  <c r="D368" i="1" s="1"/>
  <c r="H166" i="1"/>
  <c r="E164" i="4"/>
  <c r="D160" i="1" s="1"/>
  <c r="G168" i="1"/>
  <c r="G190" i="1"/>
  <c r="G197" i="1"/>
  <c r="G174" i="1"/>
  <c r="F239" i="9"/>
  <c r="E52" i="9"/>
  <c r="B52" i="9" s="1"/>
  <c r="F178" i="4"/>
  <c r="G81" i="1"/>
  <c r="G79" i="1"/>
  <c r="G127" i="1"/>
  <c r="G125" i="1"/>
  <c r="G126" i="1"/>
  <c r="E125" i="4"/>
  <c r="E320" i="9"/>
  <c r="B320" i="9" s="1"/>
  <c r="E312" i="9"/>
  <c r="B312" i="9" s="1"/>
  <c r="E230" i="4"/>
  <c r="D226" i="1" s="1"/>
  <c r="G130" i="1"/>
  <c r="G133" i="1"/>
  <c r="H327" i="1"/>
  <c r="G1384" i="1"/>
  <c r="H1384" i="1"/>
  <c r="G1078" i="1"/>
  <c r="G1081" i="1"/>
  <c r="G1084" i="1"/>
  <c r="G1087" i="1"/>
  <c r="G1090" i="1"/>
  <c r="G1096" i="1"/>
  <c r="G1099" i="1"/>
  <c r="G1102" i="1"/>
  <c r="G1105" i="1"/>
  <c r="G1108" i="1"/>
  <c r="G1115" i="1"/>
  <c r="G1133" i="1"/>
  <c r="H1144" i="1"/>
  <c r="H1159" i="1"/>
  <c r="H1177" i="1"/>
  <c r="H1190" i="1"/>
  <c r="G1190" i="1"/>
  <c r="H1202" i="1"/>
  <c r="G1202" i="1"/>
  <c r="H1214" i="1"/>
  <c r="G1214" i="1"/>
  <c r="H1264" i="1"/>
  <c r="G1264" i="1"/>
  <c r="H1412" i="1"/>
  <c r="G1412" i="1"/>
  <c r="H1361" i="1"/>
  <c r="G1361" i="1"/>
  <c r="H1472" i="1"/>
  <c r="G1472" i="1"/>
  <c r="H1630" i="1"/>
  <c r="G1630" i="1"/>
  <c r="H1126" i="1"/>
  <c r="G1148" i="1"/>
  <c r="G1163" i="1"/>
  <c r="H1234" i="1"/>
  <c r="H1246" i="1"/>
  <c r="H1338" i="1"/>
  <c r="G1338" i="1"/>
  <c r="G1444" i="1"/>
  <c r="H1444" i="1"/>
  <c r="G1468" i="1"/>
  <c r="H1468" i="1"/>
  <c r="E308" i="4"/>
  <c r="G1432" i="1"/>
  <c r="H1432" i="1"/>
  <c r="G1315" i="1"/>
  <c r="H1315" i="1"/>
  <c r="G1396" i="1"/>
  <c r="H1396" i="1"/>
  <c r="H1460" i="1"/>
  <c r="G1460" i="1"/>
  <c r="H1508" i="1"/>
  <c r="G1508" i="1"/>
  <c r="H1517" i="1"/>
  <c r="G1517" i="1"/>
  <c r="H1611" i="1"/>
  <c r="G1611" i="1"/>
  <c r="H1187" i="1"/>
  <c r="G1187" i="1"/>
  <c r="H1199" i="1"/>
  <c r="G1199" i="1"/>
  <c r="H1211" i="1"/>
  <c r="G1211" i="1"/>
  <c r="H1325" i="1"/>
  <c r="G1325" i="1"/>
  <c r="H1424" i="1"/>
  <c r="G1424" i="1"/>
  <c r="G1598" i="1"/>
  <c r="G1076" i="1"/>
  <c r="G1079" i="1"/>
  <c r="G1082" i="1"/>
  <c r="G1085" i="1"/>
  <c r="G1088" i="1"/>
  <c r="G1091" i="1"/>
  <c r="G1094" i="1"/>
  <c r="G1097" i="1"/>
  <c r="G1100" i="1"/>
  <c r="G1103" i="1"/>
  <c r="G1106" i="1"/>
  <c r="G1109" i="1"/>
  <c r="G1127" i="1"/>
  <c r="H1153" i="1"/>
  <c r="H1171" i="1"/>
  <c r="H1231" i="1"/>
  <c r="H1243" i="1"/>
  <c r="H1252" i="1"/>
  <c r="G1252" i="1"/>
  <c r="H1261" i="1"/>
  <c r="G1261" i="1"/>
  <c r="H1270" i="1"/>
  <c r="G1270" i="1"/>
  <c r="G1354" i="1"/>
  <c r="H1354" i="1"/>
  <c r="H1377" i="1"/>
  <c r="G1377" i="1"/>
  <c r="G1408" i="1"/>
  <c r="H1408" i="1"/>
  <c r="G1456" i="1"/>
  <c r="H1456" i="1"/>
  <c r="G1504" i="1"/>
  <c r="H1504" i="1"/>
  <c r="H1400" i="1"/>
  <c r="G1400" i="1"/>
  <c r="G1480" i="1"/>
  <c r="H1480" i="1"/>
  <c r="H1120" i="1"/>
  <c r="H1138" i="1"/>
  <c r="G1142" i="1"/>
  <c r="G1157" i="1"/>
  <c r="G1175" i="1"/>
  <c r="H1183" i="1"/>
  <c r="H1195" i="1"/>
  <c r="H1207" i="1"/>
  <c r="H1219" i="1"/>
  <c r="H1364" i="1"/>
  <c r="G1364" i="1"/>
  <c r="H1496" i="1"/>
  <c r="G1496" i="1"/>
  <c r="H1184" i="1"/>
  <c r="G1184" i="1"/>
  <c r="H1196" i="1"/>
  <c r="G1196" i="1"/>
  <c r="H1208" i="1"/>
  <c r="G1208" i="1"/>
  <c r="H1220" i="1"/>
  <c r="G1220" i="1"/>
  <c r="H1436" i="1"/>
  <c r="G1436" i="1"/>
  <c r="H1117" i="1"/>
  <c r="H1135" i="1"/>
  <c r="G1154" i="1"/>
  <c r="G1172" i="1"/>
  <c r="H1228" i="1"/>
  <c r="H1240" i="1"/>
  <c r="H1341" i="1"/>
  <c r="G1341" i="1"/>
  <c r="H1388" i="1"/>
  <c r="G1388" i="1"/>
  <c r="G1420" i="1"/>
  <c r="H1420" i="1"/>
  <c r="G1492" i="1"/>
  <c r="H1492" i="1"/>
  <c r="J1567" i="1"/>
  <c r="G1567" i="1"/>
  <c r="H1567" i="1"/>
  <c r="G1673" i="1"/>
  <c r="G1121" i="1"/>
  <c r="G1139" i="1"/>
  <c r="H1150" i="1"/>
  <c r="H1165" i="1"/>
  <c r="H1192" i="1"/>
  <c r="H1204" i="1"/>
  <c r="H1216" i="1"/>
  <c r="H1249" i="1"/>
  <c r="G1249" i="1"/>
  <c r="H1258" i="1"/>
  <c r="G1258" i="1"/>
  <c r="H1267" i="1"/>
  <c r="G1267" i="1"/>
  <c r="G1318" i="1"/>
  <c r="H1318" i="1"/>
  <c r="H1484" i="1"/>
  <c r="G1484" i="1"/>
  <c r="G1351" i="1"/>
  <c r="H1351" i="1"/>
  <c r="H1374" i="1"/>
  <c r="G1374" i="1"/>
  <c r="H1114" i="1"/>
  <c r="H1132" i="1"/>
  <c r="G1169" i="1"/>
  <c r="H1193" i="1"/>
  <c r="G1193" i="1"/>
  <c r="H1205" i="1"/>
  <c r="G1205" i="1"/>
  <c r="H1217" i="1"/>
  <c r="G1217" i="1"/>
  <c r="H1328" i="1"/>
  <c r="G1328" i="1"/>
  <c r="H1448" i="1"/>
  <c r="G1448" i="1"/>
  <c r="G1574" i="1"/>
  <c r="I1574" i="1" s="1"/>
  <c r="J1574" i="1"/>
  <c r="H1643" i="1"/>
  <c r="G1643" i="1"/>
  <c r="H1385" i="1"/>
  <c r="G1385" i="1"/>
  <c r="H1397" i="1"/>
  <c r="G1397" i="1"/>
  <c r="H1409" i="1"/>
  <c r="G1409" i="1"/>
  <c r="H1421" i="1"/>
  <c r="G1421" i="1"/>
  <c r="H1433" i="1"/>
  <c r="G1433" i="1"/>
  <c r="H1445" i="1"/>
  <c r="G1445" i="1"/>
  <c r="H1457" i="1"/>
  <c r="G1457" i="1"/>
  <c r="H1469" i="1"/>
  <c r="G1469" i="1"/>
  <c r="H1481" i="1"/>
  <c r="G1481" i="1"/>
  <c r="H1493" i="1"/>
  <c r="G1493" i="1"/>
  <c r="H1505" i="1"/>
  <c r="G1505" i="1"/>
  <c r="G1513" i="1"/>
  <c r="H1513" i="1"/>
  <c r="G1530" i="1"/>
  <c r="J1550" i="1"/>
  <c r="G1550" i="1"/>
  <c r="I1550" i="1" s="1"/>
  <c r="H1550" i="1"/>
  <c r="J1575" i="1"/>
  <c r="H1575" i="1"/>
  <c r="G1575" i="1"/>
  <c r="I1575" i="1" s="1"/>
  <c r="G1593" i="1"/>
  <c r="G1668" i="1"/>
  <c r="G1273" i="1"/>
  <c r="G1276" i="1"/>
  <c r="G1279" i="1"/>
  <c r="G1282" i="1"/>
  <c r="G1285" i="1"/>
  <c r="G1288" i="1"/>
  <c r="G1291" i="1"/>
  <c r="G1294" i="1"/>
  <c r="G1297" i="1"/>
  <c r="G1300" i="1"/>
  <c r="G1303" i="1"/>
  <c r="G1306" i="1"/>
  <c r="G1309" i="1"/>
  <c r="H1312" i="1"/>
  <c r="G1322" i="1"/>
  <c r="G1335" i="1"/>
  <c r="H1348" i="1"/>
  <c r="G1358" i="1"/>
  <c r="G1371" i="1"/>
  <c r="G1389" i="1"/>
  <c r="G1413" i="1"/>
  <c r="G1425" i="1"/>
  <c r="G1437" i="1"/>
  <c r="G1449" i="1"/>
  <c r="H1526" i="1"/>
  <c r="G1526" i="1"/>
  <c r="H1675" i="1"/>
  <c r="G1675" i="1"/>
  <c r="F23" i="4"/>
  <c r="H1514" i="1"/>
  <c r="G1514" i="1"/>
  <c r="J1543" i="1"/>
  <c r="H1543" i="1"/>
  <c r="J1551" i="1"/>
  <c r="H1551" i="1"/>
  <c r="G1551" i="1"/>
  <c r="I1551" i="1" s="1"/>
  <c r="H1582" i="1"/>
  <c r="H1382" i="1"/>
  <c r="G1382" i="1"/>
  <c r="H1394" i="1"/>
  <c r="G1394" i="1"/>
  <c r="H1406" i="1"/>
  <c r="G1406" i="1"/>
  <c r="H1418" i="1"/>
  <c r="G1418" i="1"/>
  <c r="H1430" i="1"/>
  <c r="G1430" i="1"/>
  <c r="H1442" i="1"/>
  <c r="G1442" i="1"/>
  <c r="H1454" i="1"/>
  <c r="G1454" i="1"/>
  <c r="H1466" i="1"/>
  <c r="G1466" i="1"/>
  <c r="H1478" i="1"/>
  <c r="G1478" i="1"/>
  <c r="H1490" i="1"/>
  <c r="G1490" i="1"/>
  <c r="H1502" i="1"/>
  <c r="G1502" i="1"/>
  <c r="H1527" i="1"/>
  <c r="G1527" i="1"/>
  <c r="I1543" i="1"/>
  <c r="H1595" i="1"/>
  <c r="G1595" i="1"/>
  <c r="G1313" i="1"/>
  <c r="G1326" i="1"/>
  <c r="H1339" i="1"/>
  <c r="G1349" i="1"/>
  <c r="G1362" i="1"/>
  <c r="H1375" i="1"/>
  <c r="G1386" i="1"/>
  <c r="G1398" i="1"/>
  <c r="G1410" i="1"/>
  <c r="G1422" i="1"/>
  <c r="G1434" i="1"/>
  <c r="G1446" i="1"/>
  <c r="G1620" i="1"/>
  <c r="H1627" i="1"/>
  <c r="G1627" i="1"/>
  <c r="G1226" i="1"/>
  <c r="G1229" i="1"/>
  <c r="G1232" i="1"/>
  <c r="G1235" i="1"/>
  <c r="G1238" i="1"/>
  <c r="G1241" i="1"/>
  <c r="G1244" i="1"/>
  <c r="G1247" i="1"/>
  <c r="G1250" i="1"/>
  <c r="G1253" i="1"/>
  <c r="G1256" i="1"/>
  <c r="G1262" i="1"/>
  <c r="G1265" i="1"/>
  <c r="G1268" i="1"/>
  <c r="G1271" i="1"/>
  <c r="G1274" i="1"/>
  <c r="G1277" i="1"/>
  <c r="G1280" i="1"/>
  <c r="G1283" i="1"/>
  <c r="G1286" i="1"/>
  <c r="G1289" i="1"/>
  <c r="G1292" i="1"/>
  <c r="G1295" i="1"/>
  <c r="G1298" i="1"/>
  <c r="G1301" i="1"/>
  <c r="G1304" i="1"/>
  <c r="G1307" i="1"/>
  <c r="G1310" i="1"/>
  <c r="G1323" i="1"/>
  <c r="H1336" i="1"/>
  <c r="G1346" i="1"/>
  <c r="G1359" i="1"/>
  <c r="H1372" i="1"/>
  <c r="H1390" i="1"/>
  <c r="H1402" i="1"/>
  <c r="H1414" i="1"/>
  <c r="H1426" i="1"/>
  <c r="H1438" i="1"/>
  <c r="H1450" i="1"/>
  <c r="H1462" i="1"/>
  <c r="H1474" i="1"/>
  <c r="H1486" i="1"/>
  <c r="H1498" i="1"/>
  <c r="H1510" i="1"/>
  <c r="D82" i="4"/>
  <c r="F83" i="4"/>
  <c r="H1391" i="1"/>
  <c r="G1391" i="1"/>
  <c r="H1403" i="1"/>
  <c r="G1403" i="1"/>
  <c r="H1415" i="1"/>
  <c r="G1415" i="1"/>
  <c r="H1427" i="1"/>
  <c r="G1427" i="1"/>
  <c r="H1439" i="1"/>
  <c r="G1439" i="1"/>
  <c r="H1451" i="1"/>
  <c r="G1451" i="1"/>
  <c r="H1463" i="1"/>
  <c r="G1463" i="1"/>
  <c r="H1475" i="1"/>
  <c r="G1475" i="1"/>
  <c r="H1487" i="1"/>
  <c r="G1487" i="1"/>
  <c r="H1499" i="1"/>
  <c r="G1499" i="1"/>
  <c r="H1511" i="1"/>
  <c r="G1511" i="1"/>
  <c r="J1548" i="1"/>
  <c r="G1548" i="1"/>
  <c r="H1548" i="1"/>
  <c r="G1559" i="1"/>
  <c r="I1559" i="1" s="1"/>
  <c r="J1559" i="1"/>
  <c r="G1646" i="1"/>
  <c r="H1659" i="1"/>
  <c r="G1659" i="1"/>
  <c r="H336" i="9"/>
  <c r="E177" i="5"/>
  <c r="G1317" i="1"/>
  <c r="H1330" i="1"/>
  <c r="G1340" i="1"/>
  <c r="G1353" i="1"/>
  <c r="H1366" i="1"/>
  <c r="G1376" i="1"/>
  <c r="G1383" i="1"/>
  <c r="G1395" i="1"/>
  <c r="G1407" i="1"/>
  <c r="G1419" i="1"/>
  <c r="G1431" i="1"/>
  <c r="G1443" i="1"/>
  <c r="G1455" i="1"/>
  <c r="G1516" i="1"/>
  <c r="H1516" i="1"/>
  <c r="H1523" i="1"/>
  <c r="H1536" i="1"/>
  <c r="G1536" i="1"/>
  <c r="G1553" i="1"/>
  <c r="I1553" i="1" s="1"/>
  <c r="J1553" i="1"/>
  <c r="G1609" i="1"/>
  <c r="G1684" i="1"/>
  <c r="H1327" i="1"/>
  <c r="H1363" i="1"/>
  <c r="H1387" i="1"/>
  <c r="H1399" i="1"/>
  <c r="H1411" i="1"/>
  <c r="H1423" i="1"/>
  <c r="H1435" i="1"/>
  <c r="H1447" i="1"/>
  <c r="H1459" i="1"/>
  <c r="H1471" i="1"/>
  <c r="H1483" i="1"/>
  <c r="H1495" i="1"/>
  <c r="H1507" i="1"/>
  <c r="H1524" i="1"/>
  <c r="G1524" i="1"/>
  <c r="J1541" i="1"/>
  <c r="H1541" i="1"/>
  <c r="G1541" i="1"/>
  <c r="G1545" i="1"/>
  <c r="I1545" i="1" s="1"/>
  <c r="J1545" i="1"/>
  <c r="J1570" i="1"/>
  <c r="H1570" i="1"/>
  <c r="G1570" i="1"/>
  <c r="G1641" i="1"/>
  <c r="G1678" i="1"/>
  <c r="G1534" i="1"/>
  <c r="H1557" i="1"/>
  <c r="I1557" i="1" s="1"/>
  <c r="J1578" i="1"/>
  <c r="G1578" i="1"/>
  <c r="I1578" i="1" s="1"/>
  <c r="F141" i="4"/>
  <c r="D140" i="4"/>
  <c r="G1531" i="1"/>
  <c r="J1554" i="1"/>
  <c r="G1554" i="1"/>
  <c r="I1554" i="1" s="1"/>
  <c r="D221" i="4"/>
  <c r="F225" i="4"/>
  <c r="G1528" i="1"/>
  <c r="J1565" i="1"/>
  <c r="G1565" i="1"/>
  <c r="H1591" i="1"/>
  <c r="G1591" i="1"/>
  <c r="H1607" i="1"/>
  <c r="G1607" i="1"/>
  <c r="H1623" i="1"/>
  <c r="G1623" i="1"/>
  <c r="H1639" i="1"/>
  <c r="G1639" i="1"/>
  <c r="H1655" i="1"/>
  <c r="G1655" i="1"/>
  <c r="H1671" i="1"/>
  <c r="G1671" i="1"/>
  <c r="D7" i="4"/>
  <c r="D49" i="4"/>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200" i="9"/>
  <c r="E200" i="9" s="1"/>
  <c r="B200" i="9" s="1"/>
  <c r="G193" i="9"/>
  <c r="E193" i="9" s="1"/>
  <c r="B193" i="9" s="1"/>
  <c r="G182" i="9"/>
  <c r="E182" i="9" s="1"/>
  <c r="B182" i="9" s="1"/>
  <c r="H179" i="9"/>
  <c r="G176" i="9"/>
  <c r="E176" i="9" s="1"/>
  <c r="B176" i="9" s="1"/>
  <c r="I10" i="9"/>
  <c r="H308" i="9"/>
  <c r="E308" i="9" s="1"/>
  <c r="B308" i="9" s="1"/>
  <c r="G221" i="9"/>
  <c r="E221" i="9" s="1"/>
  <c r="B221" i="9" s="1"/>
  <c r="G214" i="9"/>
  <c r="E214" i="9" s="1"/>
  <c r="B214" i="9" s="1"/>
  <c r="G207" i="9"/>
  <c r="E207" i="9" s="1"/>
  <c r="B207" i="9" s="1"/>
  <c r="G189" i="9"/>
  <c r="E189" i="9" s="1"/>
  <c r="B189" i="9" s="1"/>
  <c r="G179" i="9"/>
  <c r="E179" i="9" s="1"/>
  <c r="B179" i="9" s="1"/>
  <c r="M228" i="9"/>
  <c r="G203" i="9"/>
  <c r="E203" i="9" s="1"/>
  <c r="B203" i="9" s="1"/>
  <c r="G196" i="9"/>
  <c r="E196" i="9" s="1"/>
  <c r="B196" i="9" s="1"/>
  <c r="G185" i="9"/>
  <c r="E185" i="9" s="1"/>
  <c r="B185" i="9" s="1"/>
  <c r="G302" i="9"/>
  <c r="E302" i="9" s="1"/>
  <c r="B302" i="9" s="1"/>
  <c r="G224" i="9"/>
  <c r="E224" i="9" s="1"/>
  <c r="B224" i="9" s="1"/>
  <c r="G217" i="9"/>
  <c r="E217" i="9" s="1"/>
  <c r="B217" i="9" s="1"/>
  <c r="G192" i="9"/>
  <c r="E192" i="9" s="1"/>
  <c r="B192" i="9" s="1"/>
  <c r="G206" i="9"/>
  <c r="E206" i="9" s="1"/>
  <c r="B206" i="9" s="1"/>
  <c r="G199" i="9"/>
  <c r="E199" i="9" s="1"/>
  <c r="B199" i="9" s="1"/>
  <c r="G188" i="9"/>
  <c r="E188" i="9" s="1"/>
  <c r="B188" i="9" s="1"/>
  <c r="G181" i="9"/>
  <c r="E181" i="9" s="1"/>
  <c r="B181" i="9" s="1"/>
  <c r="G175" i="9"/>
  <c r="E175" i="9" s="1"/>
  <c r="B175" i="9" s="1"/>
  <c r="H310" i="9"/>
  <c r="G227" i="9"/>
  <c r="E227" i="9" s="1"/>
  <c r="B227" i="9" s="1"/>
  <c r="G220" i="9"/>
  <c r="E220" i="9" s="1"/>
  <c r="B220" i="9" s="1"/>
  <c r="G209" i="9"/>
  <c r="E209" i="9" s="1"/>
  <c r="B209" i="9" s="1"/>
  <c r="G195" i="9"/>
  <c r="E195" i="9" s="1"/>
  <c r="B195" i="9" s="1"/>
  <c r="G178" i="9"/>
  <c r="E178" i="9" s="1"/>
  <c r="B178" i="9" s="1"/>
  <c r="G310" i="9"/>
  <c r="G202" i="9"/>
  <c r="E202" i="9" s="1"/>
  <c r="B202" i="9" s="1"/>
  <c r="G191" i="9"/>
  <c r="E191" i="9" s="1"/>
  <c r="B191" i="9" s="1"/>
  <c r="G184" i="9"/>
  <c r="E184" i="9" s="1"/>
  <c r="B184" i="9" s="1"/>
  <c r="G223" i="9"/>
  <c r="E223" i="9" s="1"/>
  <c r="B223" i="9" s="1"/>
  <c r="G212" i="9"/>
  <c r="E212" i="9" s="1"/>
  <c r="B212" i="9" s="1"/>
  <c r="G198" i="9"/>
  <c r="E198" i="9" s="1"/>
  <c r="B198" i="9" s="1"/>
  <c r="H180" i="9"/>
  <c r="G205" i="9"/>
  <c r="E205" i="9" s="1"/>
  <c r="B205" i="9" s="1"/>
  <c r="G194" i="9"/>
  <c r="E194" i="9" s="1"/>
  <c r="B194" i="9" s="1"/>
  <c r="G187" i="9"/>
  <c r="E187" i="9" s="1"/>
  <c r="B187" i="9" s="1"/>
  <c r="G180" i="9"/>
  <c r="E180" i="9" s="1"/>
  <c r="B180" i="9" s="1"/>
  <c r="G218" i="9"/>
  <c r="E218" i="9" s="1"/>
  <c r="B218" i="9" s="1"/>
  <c r="G211" i="9"/>
  <c r="E211" i="9" s="1"/>
  <c r="B211" i="9" s="1"/>
  <c r="G204" i="9"/>
  <c r="E204" i="9" s="1"/>
  <c r="B204" i="9" s="1"/>
  <c r="G186" i="9"/>
  <c r="E186" i="9" s="1"/>
  <c r="B186" i="9" s="1"/>
  <c r="G300" i="9"/>
  <c r="E300" i="9" s="1"/>
  <c r="B300" i="9" s="1"/>
  <c r="G201" i="9"/>
  <c r="E201" i="9" s="1"/>
  <c r="B201" i="9" s="1"/>
  <c r="G183" i="9"/>
  <c r="E183" i="9" s="1"/>
  <c r="B183" i="9" s="1"/>
  <c r="G226" i="9"/>
  <c r="E226" i="9" s="1"/>
  <c r="B226" i="9" s="1"/>
  <c r="H309" i="9"/>
  <c r="G208" i="9"/>
  <c r="E208" i="9" s="1"/>
  <c r="B208" i="9" s="1"/>
  <c r="G190" i="9"/>
  <c r="E190" i="9" s="1"/>
  <c r="B190" i="9" s="1"/>
  <c r="G215" i="9"/>
  <c r="E215" i="9" s="1"/>
  <c r="B215" i="9" s="1"/>
  <c r="G197" i="9"/>
  <c r="E197" i="9" s="1"/>
  <c r="B197" i="9" s="1"/>
  <c r="D106" i="4"/>
  <c r="F143" i="5"/>
  <c r="D135" i="5"/>
  <c r="G336" i="9"/>
  <c r="E336" i="9" s="1"/>
  <c r="B336" i="9" s="1"/>
  <c r="D177" i="5"/>
  <c r="F178" i="5"/>
  <c r="G1522" i="1"/>
  <c r="H1528" i="1"/>
  <c r="J1546" i="1"/>
  <c r="J1552" i="1"/>
  <c r="G1552" i="1"/>
  <c r="I1552" i="1" s="1"/>
  <c r="H1565" i="1"/>
  <c r="H1576" i="1"/>
  <c r="I1576" i="1" s="1"/>
  <c r="G1586" i="1"/>
  <c r="G1602" i="1"/>
  <c r="G1618" i="1"/>
  <c r="G1634" i="1"/>
  <c r="G1650" i="1"/>
  <c r="G1666" i="1"/>
  <c r="G1682" i="1"/>
  <c r="E7" i="4"/>
  <c r="F44" i="4"/>
  <c r="F53" i="4"/>
  <c r="F126" i="4"/>
  <c r="D262" i="4"/>
  <c r="F263" i="4"/>
  <c r="F428" i="4"/>
  <c r="B290" i="9"/>
  <c r="G1519" i="1"/>
  <c r="H1539" i="1"/>
  <c r="G1571" i="1"/>
  <c r="H1587" i="1"/>
  <c r="G1587" i="1"/>
  <c r="H1603" i="1"/>
  <c r="G1603" i="1"/>
  <c r="H1619" i="1"/>
  <c r="G1619" i="1"/>
  <c r="H1635" i="1"/>
  <c r="G1635" i="1"/>
  <c r="H1651" i="1"/>
  <c r="G1651" i="1"/>
  <c r="H1667" i="1"/>
  <c r="G1667" i="1"/>
  <c r="H1683" i="1"/>
  <c r="G1683" i="1"/>
  <c r="F208" i="4"/>
  <c r="F230" i="4"/>
  <c r="F536" i="4"/>
  <c r="G1540" i="1"/>
  <c r="J1542" i="1"/>
  <c r="H1547" i="1"/>
  <c r="H1561" i="1"/>
  <c r="I1561" i="1" s="1"/>
  <c r="J1569" i="1"/>
  <c r="G1569" i="1"/>
  <c r="I1569" i="1" s="1"/>
  <c r="H1583" i="1"/>
  <c r="G1583" i="1"/>
  <c r="H1599" i="1"/>
  <c r="G1599" i="1"/>
  <c r="H1615" i="1"/>
  <c r="G1615" i="1"/>
  <c r="H1631" i="1"/>
  <c r="G1631" i="1"/>
  <c r="H1647" i="1"/>
  <c r="G1647" i="1"/>
  <c r="H1663" i="1"/>
  <c r="G1663" i="1"/>
  <c r="H1679" i="1"/>
  <c r="G1679" i="1"/>
  <c r="F321" i="4"/>
  <c r="E535" i="4"/>
  <c r="B112" i="9"/>
  <c r="J1580" i="1"/>
  <c r="G1580" i="1"/>
  <c r="I1580" i="1" s="1"/>
  <c r="F154" i="4"/>
  <c r="D164" i="4"/>
  <c r="D309" i="4"/>
  <c r="F366" i="4"/>
  <c r="D597" i="4"/>
  <c r="D535" i="4" s="1"/>
  <c r="G337" i="9"/>
  <c r="E337" i="9" s="1"/>
  <c r="B337" i="9" s="1"/>
  <c r="F197" i="5"/>
  <c r="E122" i="9"/>
  <c r="B122" i="9" s="1"/>
  <c r="B171" i="9"/>
  <c r="F229" i="9"/>
  <c r="B229" i="9" s="1"/>
  <c r="B239" i="9"/>
  <c r="B242" i="9"/>
  <c r="F260" i="9"/>
  <c r="D360" i="4"/>
  <c r="D479" i="4"/>
  <c r="E647" i="4"/>
  <c r="D641" i="1" s="1"/>
  <c r="D5" i="6"/>
  <c r="F6" i="6"/>
  <c r="B89" i="9"/>
  <c r="B130" i="9"/>
  <c r="E140" i="9"/>
  <c r="B140" i="9" s="1"/>
  <c r="B280" i="9"/>
  <c r="D466" i="4"/>
  <c r="F252" i="5"/>
  <c r="E141" i="6"/>
  <c r="B40" i="9"/>
  <c r="F336" i="4"/>
  <c r="F361" i="4"/>
  <c r="F480" i="4"/>
  <c r="B58" i="9"/>
  <c r="G346" i="9"/>
  <c r="E346" i="9" s="1"/>
  <c r="D44" i="8"/>
  <c r="H19" i="9" s="1"/>
  <c r="E19" i="9" s="1"/>
  <c r="B19" i="9" s="1"/>
  <c r="B148" i="9"/>
  <c r="B166" i="9"/>
  <c r="D153" i="4"/>
  <c r="F355" i="4"/>
  <c r="F379" i="4"/>
  <c r="E466" i="4"/>
  <c r="D460" i="1" s="1"/>
  <c r="D491" i="4"/>
  <c r="G338" i="9"/>
  <c r="E338" i="9" s="1"/>
  <c r="B338" i="9" s="1"/>
  <c r="F203" i="5"/>
  <c r="E86" i="9"/>
  <c r="B86" i="9" s="1"/>
  <c r="B265" i="9"/>
  <c r="D431" i="4"/>
  <c r="G316" i="9"/>
  <c r="E316" i="9" s="1"/>
  <c r="B316" i="9" s="1"/>
  <c r="D147" i="5"/>
  <c r="G315" i="9"/>
  <c r="F150" i="5"/>
  <c r="H316" i="9"/>
  <c r="E147" i="5"/>
  <c r="D1152" i="1" s="1"/>
  <c r="H315" i="9"/>
  <c r="B25" i="9"/>
  <c r="B76" i="9"/>
  <c r="B135" i="9"/>
  <c r="F432" i="4"/>
  <c r="D629" i="4"/>
  <c r="D274" i="5"/>
  <c r="F277" i="5"/>
  <c r="B53" i="9"/>
  <c r="B84" i="9"/>
  <c r="E104" i="9"/>
  <c r="B104" i="9" s="1"/>
  <c r="B161" i="9"/>
  <c r="F275" i="9"/>
  <c r="B275" i="9" s="1"/>
  <c r="F278" i="9"/>
  <c r="B278" i="9" s="1"/>
  <c r="F298" i="9"/>
  <c r="F374" i="4"/>
  <c r="F70" i="5"/>
  <c r="B249" i="9"/>
  <c r="B260" i="9"/>
  <c r="E55" i="9"/>
  <c r="B55" i="9" s="1"/>
  <c r="E91" i="9"/>
  <c r="B91" i="9" s="1"/>
  <c r="E127" i="9"/>
  <c r="B127" i="9" s="1"/>
  <c r="E163" i="9"/>
  <c r="B163" i="9" s="1"/>
  <c r="D88" i="5"/>
  <c r="D69" i="5" s="1"/>
  <c r="B243" i="9"/>
  <c r="B279" i="9"/>
  <c r="E79" i="9"/>
  <c r="B79" i="9" s="1"/>
  <c r="E115" i="9"/>
  <c r="B115" i="9" s="1"/>
  <c r="E151" i="9"/>
  <c r="B151" i="9" s="1"/>
  <c r="B36" i="9"/>
  <c r="B72" i="9"/>
  <c r="B108" i="9"/>
  <c r="B144" i="9"/>
  <c r="F230" i="9"/>
  <c r="B230" i="9" s="1"/>
  <c r="F266" i="9"/>
  <c r="B266" i="9" s="1"/>
  <c r="D12" i="5"/>
  <c r="D7" i="5" s="1"/>
  <c r="F260" i="5"/>
  <c r="E319" i="9"/>
  <c r="B319" i="9" s="1"/>
  <c r="D219" i="5"/>
  <c r="E31" i="9"/>
  <c r="B31" i="9" s="1"/>
  <c r="B231" i="9"/>
  <c r="B267" i="9"/>
  <c r="F254" i="9"/>
  <c r="B254" i="9" s="1"/>
  <c r="F290" i="9"/>
  <c r="B252" i="9"/>
  <c r="F257" i="9"/>
  <c r="B257" i="9" s="1"/>
  <c r="B288" i="9"/>
  <c r="B255" i="9"/>
  <c r="B291" i="9"/>
  <c r="D45" i="8" l="1"/>
  <c r="C1628" i="1"/>
  <c r="E360" i="4"/>
  <c r="D355" i="1" s="1"/>
  <c r="G343" i="9"/>
  <c r="E343" i="9" s="1"/>
  <c r="B343" i="9" s="1"/>
  <c r="H1259" i="1"/>
  <c r="E251" i="5"/>
  <c r="D1255" i="1" s="1"/>
  <c r="G1075" i="1"/>
  <c r="E7" i="5"/>
  <c r="F7" i="5" s="1"/>
  <c r="D1017" i="1"/>
  <c r="F255" i="5"/>
  <c r="G368" i="1"/>
  <c r="H368" i="1"/>
  <c r="F373" i="4"/>
  <c r="E152" i="4"/>
  <c r="E299" i="4" s="1"/>
  <c r="F125" i="4"/>
  <c r="D121" i="1"/>
  <c r="H226" i="1"/>
  <c r="G226" i="1"/>
  <c r="H23" i="3"/>
  <c r="C1074" i="1"/>
  <c r="D6" i="5"/>
  <c r="H22" i="3"/>
  <c r="C1012" i="1"/>
  <c r="F535" i="4"/>
  <c r="C529" i="1"/>
  <c r="F82" i="4"/>
  <c r="C78" i="1"/>
  <c r="F135" i="5"/>
  <c r="C1140" i="1"/>
  <c r="E309" i="9"/>
  <c r="B309" i="9" s="1"/>
  <c r="F647" i="4"/>
  <c r="F49" i="4"/>
  <c r="C45" i="1"/>
  <c r="E430" i="4"/>
  <c r="I24" i="3"/>
  <c r="D1181" i="1"/>
  <c r="F177" i="5"/>
  <c r="H24" i="3"/>
  <c r="C1181" i="1"/>
  <c r="F491" i="4"/>
  <c r="C485" i="1"/>
  <c r="D529" i="1"/>
  <c r="F262" i="4"/>
  <c r="C258" i="1"/>
  <c r="F106" i="4"/>
  <c r="C102" i="1"/>
  <c r="F7" i="4"/>
  <c r="D6" i="4"/>
  <c r="C3" i="1"/>
  <c r="E417" i="4"/>
  <c r="D412" i="1" s="1"/>
  <c r="D303" i="1"/>
  <c r="I1565" i="1"/>
  <c r="F221" i="4"/>
  <c r="C217" i="1"/>
  <c r="F12" i="5"/>
  <c r="C1017" i="1"/>
  <c r="I1570" i="1"/>
  <c r="G348" i="9"/>
  <c r="E348" i="9" s="1"/>
  <c r="D141" i="6"/>
  <c r="F5" i="6"/>
  <c r="H27" i="3"/>
  <c r="C1401" i="1"/>
  <c r="E69" i="5"/>
  <c r="E310" i="9"/>
  <c r="B310" i="9" s="1"/>
  <c r="E315" i="9"/>
  <c r="B315" i="9" s="1"/>
  <c r="H641" i="1"/>
  <c r="G641" i="1"/>
  <c r="E6" i="4"/>
  <c r="D3" i="1"/>
  <c r="I1567" i="1"/>
  <c r="F274" i="5"/>
  <c r="C1278" i="1"/>
  <c r="F629" i="4"/>
  <c r="C623" i="1"/>
  <c r="H24" i="9"/>
  <c r="G24" i="9"/>
  <c r="E24" i="9" s="1"/>
  <c r="F153" i="4"/>
  <c r="D152" i="4"/>
  <c r="C149" i="1"/>
  <c r="F597" i="4"/>
  <c r="C591" i="1"/>
  <c r="F147" i="5"/>
  <c r="C1152" i="1"/>
  <c r="I31" i="3"/>
  <c r="D1537" i="1"/>
  <c r="F479" i="4"/>
  <c r="C473" i="1"/>
  <c r="F88" i="5"/>
  <c r="C1093" i="1"/>
  <c r="F360" i="4"/>
  <c r="C355" i="1"/>
  <c r="D308" i="4"/>
  <c r="F309" i="4"/>
  <c r="C304" i="1"/>
  <c r="F140" i="4"/>
  <c r="C136" i="1"/>
  <c r="F466" i="4"/>
  <c r="C460" i="1"/>
  <c r="B346" i="9"/>
  <c r="E345" i="9"/>
  <c r="I10" i="3" s="1"/>
  <c r="G339" i="9"/>
  <c r="E339" i="9" s="1"/>
  <c r="B339" i="9" s="1"/>
  <c r="F219" i="5"/>
  <c r="C1223" i="1"/>
  <c r="F431" i="4"/>
  <c r="D430" i="4"/>
  <c r="D640" i="4" s="1"/>
  <c r="C425" i="1"/>
  <c r="I39" i="3"/>
  <c r="C1621" i="1"/>
  <c r="D251" i="5"/>
  <c r="F164" i="4"/>
  <c r="C160" i="1"/>
  <c r="I1541" i="1"/>
  <c r="I1548" i="1"/>
  <c r="C1622" i="1" l="1"/>
  <c r="I40" i="3"/>
  <c r="G344" i="9"/>
  <c r="E344" i="9" s="1"/>
  <c r="B344" i="9" s="1"/>
  <c r="H1628" i="1"/>
  <c r="G1628" i="1"/>
  <c r="K1481" i="9"/>
  <c r="E418" i="4"/>
  <c r="D413" i="1" s="1"/>
  <c r="E176" i="5"/>
  <c r="D1180" i="1" s="1"/>
  <c r="I25" i="3"/>
  <c r="I22" i="3"/>
  <c r="D1012" i="1"/>
  <c r="H1012" i="1" s="1"/>
  <c r="D148" i="1"/>
  <c r="I18" i="3"/>
  <c r="H121" i="1"/>
  <c r="G121" i="1"/>
  <c r="C634" i="1"/>
  <c r="H1093" i="1"/>
  <c r="G1093" i="1"/>
  <c r="H460" i="1"/>
  <c r="G460" i="1"/>
  <c r="E423" i="4"/>
  <c r="E301" i="4"/>
  <c r="D297" i="1" s="1"/>
  <c r="D295" i="1"/>
  <c r="H102" i="1"/>
  <c r="G102" i="1"/>
  <c r="H529" i="1"/>
  <c r="G529" i="1"/>
  <c r="H78" i="1"/>
  <c r="G78" i="1"/>
  <c r="H9" i="3"/>
  <c r="H1401" i="1"/>
  <c r="G1401" i="1"/>
  <c r="G1017" i="1"/>
  <c r="H1017" i="1"/>
  <c r="G258" i="1"/>
  <c r="H258" i="1"/>
  <c r="H1278" i="1"/>
  <c r="G1278" i="1"/>
  <c r="E639" i="4"/>
  <c r="D633" i="1" s="1"/>
  <c r="D424" i="1"/>
  <c r="H425" i="1"/>
  <c r="G425" i="1"/>
  <c r="H304" i="1"/>
  <c r="G304" i="1"/>
  <c r="H1152" i="1"/>
  <c r="G1152" i="1"/>
  <c r="H217" i="1"/>
  <c r="G217" i="1"/>
  <c r="G45" i="1"/>
  <c r="H45" i="1"/>
  <c r="F141" i="6"/>
  <c r="H31" i="3"/>
  <c r="C1537" i="1"/>
  <c r="E640" i="4"/>
  <c r="D634" i="1" s="1"/>
  <c r="C1011" i="1"/>
  <c r="B24" i="9"/>
  <c r="B348" i="9"/>
  <c r="E347" i="9"/>
  <c r="H485" i="1"/>
  <c r="G485" i="1"/>
  <c r="D422" i="4"/>
  <c r="H17" i="3"/>
  <c r="F6" i="4"/>
  <c r="C2" i="1"/>
  <c r="H1621" i="1"/>
  <c r="G1621" i="1"/>
  <c r="H11" i="3"/>
  <c r="H473" i="1"/>
  <c r="G473" i="1"/>
  <c r="H136" i="1"/>
  <c r="G136" i="1"/>
  <c r="H591" i="1"/>
  <c r="G591" i="1"/>
  <c r="H355" i="1"/>
  <c r="G355" i="1"/>
  <c r="E300" i="4"/>
  <c r="D296" i="1" s="1"/>
  <c r="E422" i="4"/>
  <c r="I17" i="3"/>
  <c r="D2" i="1"/>
  <c r="F251" i="5"/>
  <c r="H25" i="3"/>
  <c r="C1255" i="1"/>
  <c r="D176" i="5"/>
  <c r="H623" i="1"/>
  <c r="G623" i="1"/>
  <c r="F308" i="4"/>
  <c r="D417" i="4"/>
  <c r="C303" i="1"/>
  <c r="H1223" i="1"/>
  <c r="G1223" i="1"/>
  <c r="D418" i="4"/>
  <c r="H149" i="1"/>
  <c r="G149" i="1"/>
  <c r="E342" i="9"/>
  <c r="H1181" i="1"/>
  <c r="G1181" i="1"/>
  <c r="G1140" i="1"/>
  <c r="H1140" i="1"/>
  <c r="I23" i="3"/>
  <c r="D1074" i="1"/>
  <c r="H1074" i="1" s="1"/>
  <c r="E6" i="5"/>
  <c r="F6" i="5" s="1"/>
  <c r="D639" i="4"/>
  <c r="F430" i="4"/>
  <c r="C424" i="1"/>
  <c r="H160" i="1"/>
  <c r="G160" i="1"/>
  <c r="D299" i="4"/>
  <c r="F152" i="4"/>
  <c r="H18" i="3"/>
  <c r="C148" i="1"/>
  <c r="H3" i="1"/>
  <c r="G3" i="1"/>
  <c r="F69" i="5"/>
  <c r="H1622" i="1" l="1"/>
  <c r="G1622" i="1"/>
  <c r="G306" i="9"/>
  <c r="E306" i="9" s="1"/>
  <c r="B306" i="9" s="1"/>
  <c r="G1012" i="1"/>
  <c r="H148" i="1"/>
  <c r="G148" i="1"/>
  <c r="D423" i="4"/>
  <c r="F299" i="4"/>
  <c r="D301" i="4"/>
  <c r="C295" i="1"/>
  <c r="F176" i="5"/>
  <c r="C1180" i="1"/>
  <c r="D300" i="4"/>
  <c r="G299" i="9"/>
  <c r="E644" i="4"/>
  <c r="E425" i="4"/>
  <c r="D420" i="1" s="1"/>
  <c r="D418" i="1"/>
  <c r="H20" i="9"/>
  <c r="H2" i="1"/>
  <c r="G2" i="1"/>
  <c r="H1255" i="1"/>
  <c r="G1255" i="1"/>
  <c r="F422" i="4"/>
  <c r="D643" i="4"/>
  <c r="C417" i="1"/>
  <c r="G1537" i="1"/>
  <c r="H1537" i="1"/>
  <c r="F417" i="4"/>
  <c r="C412" i="1"/>
  <c r="K3" i="9"/>
  <c r="I9" i="3"/>
  <c r="E643" i="4"/>
  <c r="E424" i="4"/>
  <c r="D419" i="1" s="1"/>
  <c r="D417" i="1"/>
  <c r="G1074" i="1"/>
  <c r="H424" i="1"/>
  <c r="G424" i="1"/>
  <c r="F418" i="4"/>
  <c r="C413" i="1"/>
  <c r="F639" i="4"/>
  <c r="C633" i="1"/>
  <c r="H634" i="1"/>
  <c r="G634" i="1"/>
  <c r="H303" i="1"/>
  <c r="G303" i="1"/>
  <c r="H299" i="9"/>
  <c r="D1011" i="1"/>
  <c r="H8" i="3" s="1"/>
  <c r="N3" i="9"/>
  <c r="I11" i="3"/>
  <c r="F640" i="4"/>
  <c r="M3" i="9" l="1"/>
  <c r="E645" i="4"/>
  <c r="D637" i="1"/>
  <c r="F301" i="4"/>
  <c r="C297" i="1"/>
  <c r="D644" i="4"/>
  <c r="D425" i="4"/>
  <c r="F423" i="4"/>
  <c r="C418" i="1"/>
  <c r="G20" i="9"/>
  <c r="E20" i="9" s="1"/>
  <c r="B20" i="9" s="1"/>
  <c r="G1180" i="1"/>
  <c r="H1180" i="1"/>
  <c r="H633" i="1"/>
  <c r="G633" i="1"/>
  <c r="H413" i="1"/>
  <c r="G413" i="1"/>
  <c r="H1011" i="1"/>
  <c r="F300" i="4"/>
  <c r="C296" i="1"/>
  <c r="H417" i="1"/>
  <c r="G417" i="1"/>
  <c r="E646" i="4"/>
  <c r="D638" i="1"/>
  <c r="G1011" i="1"/>
  <c r="F643" i="4"/>
  <c r="C637" i="1"/>
  <c r="H295" i="1"/>
  <c r="G295" i="1"/>
  <c r="H412" i="1"/>
  <c r="G412" i="1"/>
  <c r="D424" i="4"/>
  <c r="E299" i="9"/>
  <c r="B299" i="9" l="1"/>
  <c r="H418" i="1"/>
  <c r="G418" i="1"/>
  <c r="F425" i="4"/>
  <c r="C420" i="1"/>
  <c r="E650" i="4"/>
  <c r="D640" i="1"/>
  <c r="F424" i="4"/>
  <c r="C419" i="1"/>
  <c r="H296" i="1"/>
  <c r="G296" i="1"/>
  <c r="F644" i="4"/>
  <c r="D646" i="4"/>
  <c r="C638" i="1"/>
  <c r="H637" i="1"/>
  <c r="G637" i="1"/>
  <c r="E649" i="4"/>
  <c r="D639" i="1"/>
  <c r="G297" i="1"/>
  <c r="H297" i="1"/>
  <c r="D645" i="4"/>
  <c r="H334" i="9"/>
  <c r="G334" i="9"/>
  <c r="E334" i="9" s="1"/>
  <c r="B334" i="9" s="1"/>
  <c r="I20" i="3" l="1"/>
  <c r="D644" i="1"/>
  <c r="F645" i="4"/>
  <c r="D649" i="4"/>
  <c r="C639" i="1"/>
  <c r="G297" i="9"/>
  <c r="E297" i="9" s="1"/>
  <c r="B297" i="9" s="1"/>
  <c r="I19" i="3"/>
  <c r="D643" i="1"/>
  <c r="G420" i="1"/>
  <c r="H420" i="1"/>
  <c r="H419" i="1"/>
  <c r="G419" i="1"/>
  <c r="H638" i="1"/>
  <c r="G638" i="1"/>
  <c r="F646" i="4"/>
  <c r="D650" i="4"/>
  <c r="C640" i="1"/>
  <c r="E298" i="9"/>
  <c r="I8" i="3" s="1"/>
  <c r="H640" i="1" l="1"/>
  <c r="G640" i="1"/>
  <c r="G639" i="1"/>
  <c r="H639" i="1"/>
  <c r="H7" i="3"/>
  <c r="F650" i="4"/>
  <c r="H20" i="3"/>
  <c r="C644" i="1"/>
  <c r="F649" i="4"/>
  <c r="H19" i="3"/>
  <c r="C643" i="1"/>
  <c r="H643" i="1" l="1"/>
  <c r="G643" i="1"/>
  <c r="J3" i="9"/>
  <c r="H644" i="1"/>
  <c r="G644" i="1"/>
  <c r="L293" i="9" l="1"/>
  <c r="F293" i="9" s="1"/>
  <c r="H295" i="9"/>
  <c r="G295" i="9"/>
  <c r="H18" i="9"/>
  <c r="G18" i="9"/>
  <c r="L15" i="9"/>
  <c r="L16" i="9"/>
  <c r="K12" i="9"/>
  <c r="I12" i="9"/>
  <c r="G21" i="9"/>
  <c r="G22" i="9"/>
  <c r="J7" i="9"/>
  <c r="K9" i="9"/>
  <c r="J17" i="9"/>
  <c r="H16" i="9"/>
  <c r="I9" i="9"/>
  <c r="J11" i="9"/>
  <c r="I13" i="9"/>
  <c r="I8" i="9"/>
  <c r="M16" i="9"/>
  <c r="M15" i="9"/>
  <c r="H21" i="9"/>
  <c r="K6" i="9"/>
  <c r="I6" i="9"/>
  <c r="K10" i="9"/>
  <c r="H17" i="9"/>
  <c r="I17" i="9"/>
  <c r="I5" i="9"/>
  <c r="H15" i="9"/>
  <c r="K7" i="9"/>
  <c r="J5" i="9"/>
  <c r="G16" i="9"/>
  <c r="J12" i="9"/>
  <c r="K13" i="9"/>
  <c r="J8" i="9"/>
  <c r="G17" i="9"/>
  <c r="J10" i="9"/>
  <c r="I7" i="9"/>
  <c r="J9" i="9"/>
  <c r="J13" i="9"/>
  <c r="G15" i="9"/>
  <c r="K5" i="9"/>
  <c r="K11" i="9"/>
  <c r="I11" i="9"/>
  <c r="H22" i="9"/>
  <c r="J6" i="9"/>
  <c r="K8" i="9"/>
  <c r="E10" i="9" l="1"/>
  <c r="B10" i="9" s="1"/>
  <c r="E295" i="9"/>
  <c r="B295" i="9" s="1"/>
  <c r="E18" i="9"/>
  <c r="B18" i="9" s="1"/>
  <c r="E22" i="9"/>
  <c r="B22" i="9" s="1"/>
  <c r="E15" i="9"/>
  <c r="E11" i="9"/>
  <c r="B11" i="9" s="1"/>
  <c r="E17" i="9"/>
  <c r="B17" i="9" s="1"/>
  <c r="E6" i="9"/>
  <c r="B6" i="9" s="1"/>
  <c r="E16" i="9"/>
  <c r="E21" i="9"/>
  <c r="B21" i="9" s="1"/>
  <c r="E12" i="9"/>
  <c r="B12" i="9" s="1"/>
  <c r="E8" i="9"/>
  <c r="B8" i="9" s="1"/>
  <c r="F16" i="9"/>
  <c r="E13" i="9"/>
  <c r="B13" i="9" s="1"/>
  <c r="F15" i="9"/>
  <c r="E5" i="9"/>
  <c r="E9" i="9"/>
  <c r="B9" i="9" s="1"/>
  <c r="E23" i="9"/>
  <c r="I7" i="3" s="1"/>
  <c r="E7" i="9"/>
  <c r="B7" i="9" s="1"/>
  <c r="B293" i="9"/>
  <c r="F23" i="9"/>
  <c r="B16" i="9" l="1"/>
  <c r="F14" i="9"/>
  <c r="F3" i="9" s="1"/>
  <c r="E14" i="9"/>
  <c r="I13" i="3" s="1"/>
  <c r="B15" i="9"/>
  <c r="B5" i="9"/>
  <c r="E4" i="9"/>
  <c r="E3" i="9" l="1"/>
</calcChain>
</file>

<file path=xl/sharedStrings.xml><?xml version="1.0" encoding="utf-8"?>
<sst xmlns="http://schemas.openxmlformats.org/spreadsheetml/2006/main" count="4733" uniqueCount="3656">
  <si>
    <t>Obveznik:</t>
  </si>
  <si>
    <t>26897 - OPĆINA UDBINA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</si>
  <si>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</si>
  <si>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</si>
  <si>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</si>
  <si>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</si>
  <si>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</si>
  <si>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</si>
  <si>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</si>
  <si>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</si>
  <si>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</si>
  <si>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</si>
  <si>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</si>
  <si>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</si>
  <si>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</si>
  <si>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</si>
  <si>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</si>
  <si>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</si>
  <si>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</si>
  <si>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</si>
  <si>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</si>
  <si>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</si>
  <si>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</si>
  <si>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</si>
  <si>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</si>
  <si>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</si>
  <si>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</si>
  <si>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</si>
  <si>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</si>
  <si>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</si>
  <si>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</si>
  <si>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</si>
  <si>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</si>
  <si>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</si>
  <si>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</si>
  <si>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</si>
  <si>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</si>
  <si>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</si>
  <si>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</si>
  <si>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</si>
  <si>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</si>
  <si>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</si>
  <si>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</si>
  <si>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</si>
  <si>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</si>
  <si>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</si>
  <si>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</si>
  <si>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</si>
  <si>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</si>
  <si>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</si>
  <si>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</si>
  <si>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</si>
  <si>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</si>
  <si>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</si>
  <si>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</si>
  <si>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</si>
  <si>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</si>
  <si>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</si>
  <si>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</si>
  <si>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</si>
  <si>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</si>
  <si>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</si>
  <si>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</si>
  <si>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</si>
  <si>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</si>
  <si>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</si>
  <si>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</si>
  <si>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</si>
  <si>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</si>
  <si>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</si>
  <si>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</si>
  <si>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</si>
  <si>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</si>
  <si>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</si>
  <si>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</si>
  <si>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</si>
  <si>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</si>
  <si>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</si>
  <si>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</si>
  <si>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</si>
  <si>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</si>
  <si>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</si>
  <si>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</si>
  <si>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</si>
  <si>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</si>
  <si>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</si>
  <si>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</si>
  <si>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</si>
  <si>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</si>
  <si>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</si>
  <si>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</si>
  <si>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</si>
  <si>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</si>
  <si>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</si>
  <si>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</si>
  <si>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</si>
  <si>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</si>
  <si>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</si>
  <si>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</si>
  <si>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</si>
  <si>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</si>
  <si>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</si>
  <si>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</si>
  <si>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</si>
  <si>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</si>
  <si>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</si>
  <si>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</si>
  <si>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</si>
  <si>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</si>
  <si>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</si>
  <si>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</si>
  <si>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</si>
  <si>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</si>
  <si>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</si>
  <si>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</si>
  <si>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</si>
  <si>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</si>
  <si>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</si>
  <si>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</si>
  <si>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</si>
  <si>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</si>
  <si>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</si>
  <si>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</si>
  <si>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</si>
  <si>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</si>
  <si>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</si>
  <si>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</si>
  <si>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</si>
  <si>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</si>
  <si>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</si>
  <si>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</si>
  <si>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</si>
  <si>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</si>
  <si>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</si>
  <si>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</si>
  <si>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</si>
  <si>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</si>
  <si>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</si>
  <si>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</si>
  <si>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</si>
  <si>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</si>
  <si>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</si>
  <si>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</si>
  <si>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</si>
  <si>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</si>
  <si>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</si>
  <si>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</si>
  <si>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</si>
  <si>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</si>
  <si>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</si>
  <si>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</si>
  <si>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</si>
  <si>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</si>
  <si>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</si>
  <si>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</si>
  <si>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</si>
  <si>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</si>
  <si>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</si>
  <si>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</si>
  <si>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</si>
  <si>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</si>
  <si>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</si>
  <si>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</si>
  <si>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</si>
  <si>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</si>
  <si>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</si>
  <si>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</si>
  <si>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</si>
  <si>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</si>
  <si>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</si>
  <si>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</si>
  <si>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</si>
  <si>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</si>
  <si>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</si>
  <si>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</si>
  <si>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</si>
  <si>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</si>
  <si>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</si>
  <si>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</si>
  <si>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</si>
  <si>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</si>
  <si>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</si>
  <si>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</si>
  <si>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</si>
  <si>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</si>
  <si>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</si>
  <si>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</si>
  <si>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</si>
  <si>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</si>
  <si>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</si>
  <si>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</si>
  <si>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</si>
  <si>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</si>
  <si>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</si>
  <si>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</si>
  <si>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</si>
  <si>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</si>
  <si>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</si>
  <si>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</si>
  <si>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</si>
  <si>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</si>
  <si>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</si>
  <si>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</si>
  <si>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</si>
  <si>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</si>
  <si>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</si>
  <si>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</si>
  <si>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</si>
  <si>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</si>
  <si>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</si>
  <si>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</si>
  <si>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</si>
  <si>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</si>
  <si>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</si>
  <si>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</si>
  <si>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</si>
  <si>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</si>
  <si>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</si>
  <si>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</si>
  <si>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</si>
  <si>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</si>
  <si>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</si>
  <si>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</si>
  <si>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</si>
  <si>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</si>
  <si>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</si>
  <si>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</si>
  <si>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</si>
  <si>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</si>
  <si>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</si>
  <si>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</si>
  <si>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</si>
  <si>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</si>
  <si>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</si>
  <si>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</si>
  <si>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</si>
  <si>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</si>
  <si>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</si>
  <si>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</si>
  <si>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</si>
  <si>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</si>
  <si>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</si>
  <si>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</si>
  <si>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</si>
  <si>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</si>
  <si>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</si>
  <si>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</si>
  <si>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</si>
  <si>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</si>
  <si>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</si>
  <si>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</si>
  <si>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</si>
  <si>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</si>
  <si>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</si>
  <si>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</si>
  <si>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</si>
  <si>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</si>
  <si>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</si>
  <si>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</si>
  <si>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</si>
  <si>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</si>
  <si>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</si>
  <si>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</si>
  <si>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</si>
  <si>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</si>
  <si>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</si>
  <si>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</si>
  <si>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</si>
  <si>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</si>
  <si>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</si>
  <si>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</si>
  <si>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</si>
  <si>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</si>
  <si>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</si>
  <si>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</si>
  <si>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</si>
  <si>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</si>
  <si>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</si>
  <si>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</si>
  <si>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</si>
  <si>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</si>
  <si>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</si>
  <si>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</si>
  <si>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</si>
  <si>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</si>
  <si>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</si>
  <si>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</si>
  <si>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</si>
  <si>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</si>
  <si>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</si>
  <si>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</si>
  <si>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</si>
  <si>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</si>
  <si>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</si>
  <si>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</si>
  <si>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</si>
  <si>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</si>
  <si>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</si>
  <si>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</si>
  <si>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</si>
  <si>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</si>
  <si>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</si>
  <si>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</si>
  <si>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</si>
  <si>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</si>
  <si>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</si>
  <si>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</si>
  <si>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</si>
  <si>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</si>
  <si>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</si>
  <si>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</si>
  <si>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</si>
  <si>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</si>
  <si>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</si>
  <si>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</si>
  <si>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</si>
  <si>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</si>
  <si>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</si>
  <si>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</si>
  <si>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</si>
  <si>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</si>
  <si>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</si>
  <si>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</si>
  <si>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</si>
  <si>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</si>
  <si>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</si>
  <si>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</si>
  <si>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</si>
  <si>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</si>
  <si>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</si>
  <si>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</si>
  <si>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</si>
  <si>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</si>
  <si>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</si>
  <si>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</si>
  <si>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</si>
  <si>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</si>
  <si>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</si>
  <si>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</si>
  <si>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</si>
  <si>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</si>
  <si>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</si>
  <si>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</si>
  <si>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</si>
  <si>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</si>
  <si>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</si>
  <si>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</si>
  <si>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</si>
  <si>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</si>
  <si>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</si>
  <si>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</si>
  <si>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</si>
  <si>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</si>
  <si>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</si>
  <si>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</si>
  <si>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</si>
  <si>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</si>
  <si>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</si>
  <si>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</si>
  <si>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</si>
  <si>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</si>
  <si>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</si>
  <si>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</si>
  <si>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</si>
  <si>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</si>
  <si>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</si>
  <si>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</si>
  <si>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</si>
  <si>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</si>
  <si>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</si>
  <si>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</si>
  <si>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</si>
  <si>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</si>
  <si>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</si>
  <si>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</si>
  <si>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</si>
  <si>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</si>
  <si>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</si>
  <si>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</si>
  <si>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</si>
  <si>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</si>
  <si>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</si>
  <si>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</si>
  <si>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</si>
  <si>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</si>
  <si>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</si>
  <si>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</si>
  <si>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</si>
  <si>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</si>
  <si>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</si>
  <si>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</si>
  <si>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</si>
  <si>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</si>
  <si>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</si>
  <si>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</si>
  <si>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</si>
  <si>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</si>
  <si>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</si>
  <si>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</si>
  <si>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</si>
  <si>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</si>
  <si>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</si>
  <si>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</si>
  <si>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</si>
  <si>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</si>
  <si>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</si>
  <si>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</si>
  <si>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</si>
  <si>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</si>
  <si>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</si>
  <si>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</si>
  <si>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</si>
  <si>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</si>
  <si>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</si>
  <si>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</si>
  <si>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</si>
  <si>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</si>
  <si>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</si>
  <si>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</si>
  <si>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</si>
  <si>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</si>
  <si>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</si>
  <si>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</si>
  <si>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</si>
  <si>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</si>
  <si>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</si>
  <si>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</si>
  <si>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</si>
  <si>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</si>
  <si>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</si>
  <si>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</si>
  <si>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</si>
  <si>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</si>
  <si>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</si>
  <si>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</si>
  <si>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</si>
  <si>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</si>
  <si>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</si>
  <si>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</si>
  <si>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</si>
  <si>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</si>
  <si>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</si>
  <si>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</si>
  <si>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</si>
  <si>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</si>
  <si>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</si>
  <si>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</si>
  <si>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</si>
  <si>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</si>
  <si>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</si>
  <si>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</si>
  <si>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</si>
  <si>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</si>
  <si>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</si>
  <si>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</si>
  <si>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</si>
  <si>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</si>
  <si>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</si>
  <si>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</si>
  <si>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</si>
  <si>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</si>
  <si>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</si>
  <si>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</si>
  <si>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</si>
  <si>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</si>
  <si>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</si>
  <si>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</si>
  <si>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</si>
  <si>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</si>
  <si>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</si>
  <si>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</si>
  <si>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</si>
  <si>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</si>
  <si>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</si>
  <si>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</si>
  <si>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</si>
  <si>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</si>
  <si>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</si>
  <si>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</si>
  <si>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</si>
  <si>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</si>
  <si>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</si>
  <si>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</si>
  <si>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</si>
  <si>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</si>
  <si>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</si>
  <si>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</si>
  <si>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</si>
  <si>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</si>
  <si>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</si>
  <si>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</si>
  <si>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</si>
  <si>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</si>
  <si>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</si>
  <si>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</si>
  <si>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</si>
  <si>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</si>
  <si>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</si>
  <si>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</si>
  <si>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</si>
  <si>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</si>
  <si>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</si>
  <si>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</si>
  <si>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</si>
  <si>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</si>
  <si>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</si>
  <si>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</si>
  <si>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</si>
  <si>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</si>
  <si>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</si>
  <si>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</si>
  <si>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</si>
  <si>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</si>
  <si>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</si>
  <si>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</si>
  <si>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</si>
  <si>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</si>
  <si>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</si>
  <si>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</si>
  <si>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</si>
  <si>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</si>
  <si>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</si>
  <si>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</si>
  <si>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</si>
  <si>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</si>
  <si>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</si>
  <si>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</si>
  <si>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</si>
  <si>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</si>
  <si>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</si>
  <si>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</si>
  <si>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</si>
  <si>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</si>
  <si>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</si>
  <si>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</si>
  <si>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</si>
  <si>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</si>
  <si>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</si>
  <si>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</si>
  <si>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</si>
  <si>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</si>
  <si>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</si>
  <si>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</si>
  <si>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</si>
  <si>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</si>
  <si>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</si>
  <si>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</si>
  <si>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</si>
  <si>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</si>
  <si>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</si>
  <si>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</si>
  <si>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</si>
  <si>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</si>
  <si>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</si>
  <si>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</si>
  <si>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</si>
  <si>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</si>
  <si>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</si>
  <si>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</si>
  <si>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</si>
  <si>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</si>
  <si>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</si>
  <si>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</si>
  <si>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</si>
  <si>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</si>
  <si>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</si>
  <si>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</si>
  <si>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</si>
  <si>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</si>
  <si>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</si>
  <si>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</si>
  <si>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</si>
  <si>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</si>
  <si>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</si>
  <si>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</si>
  <si>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</si>
  <si>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</si>
  <si>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</si>
  <si>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</si>
  <si>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</si>
  <si>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</si>
  <si>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</si>
  <si>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</si>
  <si>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</si>
  <si>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</si>
  <si>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</si>
  <si>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</si>
  <si>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</si>
  <si>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</si>
  <si>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</si>
  <si>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</si>
  <si>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</si>
  <si>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</si>
  <si>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</si>
  <si>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</si>
  <si>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</si>
  <si>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</si>
  <si>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</si>
  <si>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</si>
  <si>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</si>
  <si>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</si>
  <si>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</si>
  <si>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</si>
  <si>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</si>
  <si>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</si>
  <si>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</si>
  <si>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</si>
  <si>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</si>
  <si>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</si>
  <si>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</si>
  <si>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</si>
  <si>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</si>
  <si>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</si>
  <si>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</si>
  <si>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</si>
  <si>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</si>
  <si>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</si>
  <si>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</si>
  <si>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</si>
  <si>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</si>
  <si>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</si>
  <si>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</si>
  <si>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</si>
  <si>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</si>
  <si>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</si>
  <si>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</si>
  <si>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</si>
  <si>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</si>
  <si>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</si>
  <si>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</si>
  <si>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</si>
  <si>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</si>
  <si>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</si>
  <si>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</si>
  <si>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</si>
  <si>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</si>
  <si>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</si>
  <si>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</si>
  <si>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</si>
  <si>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</si>
  <si>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</si>
  <si>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</si>
  <si>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</si>
  <si>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</si>
  <si>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</si>
  <si>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</si>
  <si>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</si>
  <si>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</si>
  <si>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</si>
  <si>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</si>
  <si>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</si>
  <si>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</si>
  <si>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</si>
  <si>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</si>
  <si>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</si>
  <si>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</si>
  <si>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</si>
  <si>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</si>
  <si>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</si>
  <si>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</si>
  <si>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</si>
  <si>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</si>
  <si>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</si>
  <si>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</si>
  <si>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</si>
  <si>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</si>
  <si>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</si>
  <si>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</si>
  <si>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</si>
  <si>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</si>
  <si>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</si>
  <si>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</si>
  <si>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</si>
  <si>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</si>
  <si>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</si>
  <si>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</si>
  <si>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</si>
  <si>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</si>
  <si>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</si>
  <si>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</si>
  <si>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</si>
  <si>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</si>
  <si>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</si>
  <si>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</si>
  <si>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</si>
  <si>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</si>
  <si>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</si>
  <si>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</si>
  <si>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</si>
  <si>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</si>
  <si>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</si>
  <si>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</si>
  <si>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</si>
  <si>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</si>
  <si>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</si>
  <si>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</si>
  <si>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</si>
  <si>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</si>
  <si>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</si>
  <si>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</si>
  <si>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</si>
  <si>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</si>
  <si>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</si>
  <si>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</si>
  <si>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</si>
  <si>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</si>
  <si>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</si>
  <si>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</si>
  <si>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</si>
  <si>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</si>
  <si>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</si>
  <si>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</si>
  <si>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</si>
  <si>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</si>
  <si>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</si>
  <si>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</si>
  <si>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</si>
  <si>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</si>
  <si>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</si>
  <si>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</si>
  <si>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</si>
  <si>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</si>
  <si>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</si>
  <si>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</si>
  <si>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</si>
  <si>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</si>
  <si>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</si>
  <si>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</si>
  <si>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</si>
  <si>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</si>
  <si>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</si>
  <si>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</si>
  <si>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</si>
  <si>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</si>
  <si>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</si>
  <si>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</si>
  <si>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</si>
  <si>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</si>
  <si>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</si>
  <si>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</si>
  <si>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</si>
  <si>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</si>
  <si>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</si>
  <si>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</si>
  <si>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</si>
  <si>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</si>
  <si>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</si>
  <si>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</si>
  <si>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</si>
  <si>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</si>
  <si>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</si>
  <si>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</si>
  <si>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</si>
  <si>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</si>
  <si>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</si>
  <si>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</si>
  <si>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</si>
  <si>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</si>
  <si>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</si>
  <si>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</si>
  <si>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</si>
  <si>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</si>
  <si>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</si>
  <si>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</si>
  <si>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</si>
  <si>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</si>
  <si>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</si>
  <si>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</si>
  <si>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</si>
  <si>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</si>
  <si>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</si>
  <si>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</si>
  <si>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</si>
  <si>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</si>
  <si>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</si>
  <si>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</si>
  <si>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</si>
  <si>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</si>
  <si>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</si>
  <si>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</si>
  <si>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</si>
  <si>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</si>
  <si>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</si>
  <si>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</si>
  <si>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</si>
  <si>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</si>
  <si>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</si>
  <si>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</si>
  <si>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</si>
  <si>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</si>
  <si>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</si>
  <si>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</si>
  <si>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</si>
  <si>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</si>
  <si>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</si>
  <si>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</si>
  <si>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</si>
  <si>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</si>
  <si>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</si>
  <si>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</si>
  <si>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</si>
  <si>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</si>
  <si>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</si>
  <si>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</si>
  <si>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</si>
  <si>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</si>
  <si>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</si>
  <si>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</si>
  <si>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</si>
  <si>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</si>
  <si>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</si>
  <si>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</si>
  <si>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</si>
  <si>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</si>
  <si>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</si>
  <si>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</si>
  <si>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</si>
  <si>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</si>
  <si>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</si>
  <si>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</si>
  <si>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</si>
  <si>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</si>
  <si>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</si>
  <si>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</si>
  <si>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</si>
  <si>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</si>
  <si>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</si>
  <si>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</si>
  <si>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</si>
  <si>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</si>
  <si>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</si>
  <si>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</si>
  <si>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</si>
  <si>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</si>
  <si>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</si>
  <si>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</si>
  <si>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</si>
  <si>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</si>
  <si>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</si>
  <si>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</si>
  <si>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</si>
  <si>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</si>
  <si>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</si>
  <si>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</si>
  <si>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</si>
  <si>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</si>
  <si>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</si>
  <si>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</si>
  <si>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</si>
  <si>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</si>
  <si>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</si>
  <si>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</si>
  <si>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</si>
  <si>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</si>
  <si>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</si>
  <si>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</si>
  <si>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</si>
  <si>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</si>
  <si>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</si>
  <si>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</si>
  <si>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</si>
  <si>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</si>
  <si>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</si>
  <si>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</si>
  <si>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</si>
  <si>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</si>
  <si>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</si>
  <si>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</si>
  <si>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</si>
  <si>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</si>
  <si>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</si>
  <si>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</si>
  <si>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</si>
  <si>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</si>
  <si>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</si>
  <si>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</si>
  <si>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</si>
  <si>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</si>
  <si>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</si>
  <si>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</si>
  <si>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</si>
  <si>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</si>
  <si>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</si>
  <si>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</si>
  <si>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</si>
  <si>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</si>
  <si>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</si>
  <si>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</si>
  <si>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</si>
  <si>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</si>
  <si>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</si>
  <si>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</si>
  <si>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</si>
  <si>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</si>
  <si>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</si>
  <si>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</si>
  <si>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</si>
  <si>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</si>
  <si>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</si>
  <si>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</si>
  <si>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</si>
  <si>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</si>
  <si>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</si>
  <si>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</si>
  <si>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</si>
  <si>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</si>
  <si>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</si>
  <si>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</si>
  <si>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</si>
  <si>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</si>
  <si>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</si>
  <si>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</si>
  <si>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</si>
  <si>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</si>
  <si>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</si>
  <si>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</si>
  <si>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</si>
  <si>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</si>
  <si>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</si>
  <si>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</si>
  <si>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</si>
  <si>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</si>
  <si>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</si>
  <si>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</si>
  <si>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</si>
  <si>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</si>
  <si>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</si>
  <si>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</si>
  <si>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</si>
  <si>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</si>
  <si>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</si>
  <si>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</si>
  <si>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</si>
  <si>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</si>
  <si>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</si>
  <si>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</si>
  <si>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</si>
  <si>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</si>
  <si>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</si>
  <si>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</si>
  <si>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</si>
  <si>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</si>
  <si>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</si>
  <si>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</si>
  <si>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</si>
  <si>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</si>
  <si>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</si>
  <si>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</si>
  <si>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</si>
  <si>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</si>
  <si>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</si>
  <si>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</si>
  <si>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</si>
  <si>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</si>
  <si>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</si>
  <si>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</si>
  <si>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</si>
  <si>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</si>
  <si>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</si>
  <si>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</si>
  <si>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</si>
  <si>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</si>
  <si>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</si>
  <si>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</si>
  <si>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</si>
  <si>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</si>
  <si>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</si>
  <si>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</si>
  <si>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</si>
  <si>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</si>
  <si>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</si>
  <si>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</si>
  <si>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</si>
  <si>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</si>
  <si>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</si>
  <si>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</si>
  <si>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</si>
  <si>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</si>
  <si>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</si>
  <si>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</si>
  <si>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</si>
  <si>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</si>
  <si>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</si>
  <si>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</si>
  <si>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</si>
  <si>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</si>
  <si>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</si>
  <si>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</si>
  <si>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</si>
  <si>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</si>
  <si>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</si>
  <si>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</si>
  <si>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</si>
  <si>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</si>
  <si>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</si>
  <si>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</si>
  <si>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</si>
  <si>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</si>
  <si>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</si>
  <si>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</si>
  <si>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</si>
  <si>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</si>
  <si>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</si>
  <si>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</si>
  <si>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</si>
  <si>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</si>
  <si>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</si>
  <si>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</si>
  <si>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</si>
  <si>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</si>
  <si>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</si>
  <si>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</si>
  <si>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</si>
  <si>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</si>
  <si>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</si>
  <si>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</si>
  <si>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</si>
  <si>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</si>
  <si>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</si>
  <si>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</si>
  <si>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</si>
  <si>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</si>
  <si>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</si>
  <si>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</si>
  <si>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</si>
  <si>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</si>
  <si>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</si>
  <si>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</si>
  <si>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</si>
  <si>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</si>
  <si>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</si>
  <si>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</si>
  <si>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</si>
  <si>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</si>
  <si>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</si>
  <si>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</si>
  <si>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</si>
  <si>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</si>
  <si>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</si>
  <si>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</si>
  <si>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</si>
  <si>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</si>
  <si>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</si>
  <si>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</si>
  <si>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</si>
  <si>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</si>
  <si>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</si>
  <si>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</si>
  <si>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</si>
  <si>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</si>
  <si>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</si>
  <si>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</si>
  <si>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</si>
  <si>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</si>
  <si>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</si>
  <si>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</si>
  <si>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</si>
  <si>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</si>
  <si>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</si>
  <si>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</si>
  <si>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</si>
  <si>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</si>
  <si>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</si>
  <si>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</si>
  <si>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</si>
  <si>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</si>
  <si>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</si>
  <si>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</si>
  <si>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</si>
  <si>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</si>
  <si>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</si>
  <si>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</si>
  <si>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</si>
  <si>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</si>
  <si>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</si>
  <si>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</si>
  <si>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</si>
  <si>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</si>
  <si>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</si>
  <si>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</si>
  <si>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</si>
  <si>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</si>
  <si>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</si>
  <si>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</si>
  <si>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</si>
  <si>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</si>
  <si>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</si>
  <si>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</si>
  <si>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</si>
  <si>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</si>
  <si>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</si>
  <si>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</si>
  <si>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</si>
  <si>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</si>
  <si>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</si>
  <si>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</si>
  <si>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</si>
  <si>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</si>
  <si>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</si>
  <si>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</si>
  <si>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</si>
  <si>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</si>
  <si>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</si>
  <si>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</si>
  <si>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</si>
  <si>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</si>
  <si>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</si>
  <si>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</si>
  <si>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</si>
  <si>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</si>
  <si>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</si>
  <si>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</si>
  <si>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</si>
  <si>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</si>
  <si>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</si>
  <si>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</si>
  <si>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</si>
  <si>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</si>
  <si>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</si>
  <si>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</si>
  <si>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</si>
  <si>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</si>
  <si>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</si>
  <si>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</si>
  <si>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</si>
  <si>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</si>
  <si>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</si>
  <si>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</si>
  <si>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</si>
  <si>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</si>
  <si>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</si>
  <si>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</si>
  <si>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</si>
  <si>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</si>
  <si>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</si>
  <si>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</si>
  <si>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</si>
  <si>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</si>
  <si>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</si>
  <si>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</si>
  <si>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</si>
  <si>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</si>
  <si>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</si>
  <si>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</si>
  <si>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</si>
  <si>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</si>
  <si>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</si>
  <si>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</si>
  <si>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</si>
  <si>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</si>
  <si>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</si>
  <si>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</si>
  <si>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</si>
  <si>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</si>
  <si>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</si>
  <si>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</si>
  <si>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</si>
  <si>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</si>
  <si>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</si>
  <si>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</si>
  <si>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</si>
  <si>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</si>
  <si>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</si>
  <si>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</si>
  <si>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</si>
  <si>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</si>
  <si>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</si>
  <si>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</si>
  <si>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</si>
  <si>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</si>
  <si>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</si>
  <si>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</si>
  <si>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</si>
  <si>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</si>
  <si>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</si>
  <si>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</si>
  <si>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</si>
  <si>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</si>
  <si>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</si>
  <si>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</si>
  <si>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</si>
  <si>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</si>
  <si>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</si>
  <si>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</si>
  <si>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</si>
  <si>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</si>
  <si>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</si>
  <si>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</si>
  <si>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</si>
  <si>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</si>
  <si>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</si>
  <si>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</si>
  <si>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</si>
  <si>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</si>
  <si>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</si>
  <si>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</si>
  <si>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</si>
  <si>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</si>
  <si>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</si>
  <si>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</si>
  <si>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</si>
  <si>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</si>
  <si>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</si>
  <si>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</si>
  <si>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</si>
  <si>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</si>
  <si>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</si>
  <si>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</si>
  <si>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</si>
  <si>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</si>
  <si>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</si>
  <si>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</si>
  <si>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</si>
  <si>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</si>
  <si>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</si>
  <si>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</si>
  <si>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</si>
  <si>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</si>
  <si>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</si>
  <si>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</si>
  <si>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</si>
  <si>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</si>
  <si>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</si>
  <si>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</si>
  <si>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</si>
  <si>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</si>
  <si>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</si>
  <si>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</si>
  <si>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</si>
  <si>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</si>
  <si>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</si>
  <si>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</si>
  <si>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</si>
  <si>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</si>
  <si>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</si>
  <si>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</si>
  <si>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</si>
  <si>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</si>
  <si>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</si>
  <si>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</si>
  <si>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</si>
  <si>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</si>
  <si>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</si>
  <si>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</si>
  <si>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</si>
  <si>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</si>
  <si>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</si>
  <si>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</si>
  <si>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</si>
  <si>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</si>
  <si>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</si>
  <si>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</si>
  <si>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</si>
  <si>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</si>
  <si>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</si>
  <si>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</si>
  <si>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</si>
  <si>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</si>
  <si>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</si>
  <si>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</si>
  <si>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</si>
  <si>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</si>
  <si>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</si>
  <si>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</si>
  <si>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</si>
  <si>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</si>
  <si>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</si>
  <si>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</si>
  <si>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</si>
  <si>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</si>
  <si>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</si>
  <si>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</si>
  <si>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</si>
  <si>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</si>
  <si>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</si>
  <si>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</si>
  <si>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</si>
  <si>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</si>
  <si>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</si>
  <si>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</si>
  <si>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</si>
  <si>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</si>
  <si>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</si>
  <si>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</si>
  <si>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</si>
  <si>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</si>
  <si>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</si>
  <si>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</si>
  <si>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</si>
  <si>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</si>
  <si>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</si>
  <si>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</si>
  <si>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</si>
  <si>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</si>
  <si>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</si>
  <si>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</si>
  <si>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</si>
  <si>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</si>
  <si>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</si>
  <si>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</si>
  <si>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</si>
  <si>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</si>
  <si>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</si>
  <si>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</si>
  <si>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</si>
  <si>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</si>
  <si>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</si>
  <si>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</si>
  <si>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</si>
  <si>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</si>
  <si>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</si>
  <si>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</si>
  <si>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</si>
  <si>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</si>
  <si>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</si>
  <si>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</si>
  <si>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</si>
  <si>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</si>
  <si>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</si>
  <si>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</si>
  <si>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</si>
  <si>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</si>
  <si>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</si>
  <si>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</si>
  <si>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</si>
  <si>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</si>
  <si>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</si>
  <si>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</si>
  <si>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</si>
  <si>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</si>
  <si>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</si>
  <si>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</si>
  <si>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</si>
  <si>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</si>
  <si>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</si>
  <si>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</si>
  <si>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</si>
  <si>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</si>
  <si>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</si>
  <si>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</si>
  <si>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</si>
  <si>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</si>
  <si>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</si>
  <si>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</si>
  <si>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</si>
  <si>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</si>
  <si>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</si>
  <si>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</si>
  <si>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</si>
  <si>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</si>
  <si>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</si>
  <si>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</si>
  <si>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</si>
  <si>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</si>
  <si>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</si>
  <si>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</si>
  <si>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</si>
  <si>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</si>
  <si>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</si>
  <si>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</si>
  <si>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</si>
  <si>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</si>
  <si>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</si>
  <si>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</si>
  <si>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</si>
  <si>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</si>
  <si>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</si>
  <si>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</si>
  <si>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</si>
  <si>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</si>
  <si>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</si>
  <si>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</si>
  <si>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</si>
  <si>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</si>
  <si>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</si>
  <si>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</si>
  <si>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</si>
  <si>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</si>
  <si>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</si>
  <si>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</si>
  <si>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</si>
  <si>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</si>
  <si>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</si>
  <si>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</si>
  <si>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</si>
  <si>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</si>
  <si>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</si>
  <si>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</si>
  <si>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</si>
  <si>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</si>
  <si>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</si>
  <si>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</si>
  <si>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</si>
  <si>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</si>
  <si>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</si>
  <si>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</si>
  <si>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</si>
  <si>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</si>
  <si>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</si>
  <si>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</si>
  <si>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</si>
  <si>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</si>
  <si>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</si>
  <si>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</si>
  <si>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</si>
  <si>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</si>
  <si>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</si>
  <si>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</si>
  <si>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</si>
  <si>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</si>
  <si>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</si>
  <si>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</si>
  <si>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</si>
  <si>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</si>
  <si>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</si>
  <si>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</si>
  <si>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</si>
  <si>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</si>
  <si>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</si>
  <si>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</si>
  <si>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</si>
  <si>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</si>
  <si>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</si>
  <si>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</si>
  <si>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</si>
  <si>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</si>
  <si>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</si>
  <si>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</si>
  <si>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</si>
  <si>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</si>
  <si>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</si>
  <si>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</si>
  <si>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</si>
  <si>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</si>
  <si>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</si>
  <si>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</si>
  <si>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</si>
  <si>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</si>
  <si>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</si>
  <si>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</si>
  <si>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</si>
  <si>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</si>
  <si>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</si>
  <si>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</si>
  <si>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</si>
  <si>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</si>
  <si>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</si>
  <si>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</si>
  <si>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</si>
  <si>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</si>
  <si>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</si>
  <si>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</si>
  <si>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</si>
  <si>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</si>
  <si>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</si>
  <si>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</si>
  <si>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</si>
  <si>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</si>
  <si>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</si>
  <si>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</si>
  <si>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</si>
  <si>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</si>
  <si>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</si>
  <si>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</si>
  <si>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</si>
  <si>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</si>
  <si>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</si>
  <si>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</si>
  <si>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</si>
  <si>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</si>
  <si>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</si>
  <si>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</si>
  <si>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</si>
  <si>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</si>
  <si>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</si>
  <si>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</si>
  <si>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</si>
  <si>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</si>
  <si>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</si>
  <si>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</si>
  <si>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</si>
  <si>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</si>
  <si>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</si>
  <si>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</si>
  <si>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</si>
  <si>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</si>
  <si>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</si>
  <si>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</si>
  <si>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</si>
  <si>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</si>
  <si>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</si>
  <si>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</si>
  <si>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</si>
  <si>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</si>
  <si>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</si>
  <si>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</si>
  <si>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</si>
  <si>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</si>
  <si>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</si>
  <si>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</si>
  <si>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</si>
  <si>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</si>
  <si>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</si>
  <si>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</si>
  <si>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</si>
  <si>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</si>
  <si>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</si>
  <si>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</si>
  <si>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</si>
  <si>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</si>
  <si>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</si>
  <si>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</si>
  <si>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</si>
  <si>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</si>
  <si>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</si>
  <si>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</si>
  <si>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</si>
  <si>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</si>
  <si>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</si>
  <si>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</si>
  <si>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</si>
  <si>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</si>
  <si>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</si>
  <si>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</si>
  <si>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</si>
  <si>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</si>
  <si>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</si>
  <si>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</si>
  <si>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</si>
  <si>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</si>
  <si>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</si>
  <si>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</si>
  <si>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</si>
  <si>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</si>
  <si>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</si>
  <si>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</si>
  <si>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</si>
  <si>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</si>
  <si>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</si>
  <si>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</si>
  <si>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</si>
  <si>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</si>
  <si>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</si>
  <si>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</si>
  <si>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</si>
  <si>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</si>
  <si>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</si>
  <si>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</si>
  <si>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</si>
  <si>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</si>
  <si>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</si>
  <si>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</si>
  <si>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</si>
  <si>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</si>
  <si>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</si>
  <si>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</si>
  <si>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</si>
  <si>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</si>
  <si>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</si>
  <si>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</si>
  <si>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</si>
  <si>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</si>
  <si>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</si>
  <si>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</si>
  <si>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</si>
  <si>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</si>
  <si>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</si>
  <si>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</si>
  <si>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</si>
  <si>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</si>
  <si>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</si>
  <si>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</si>
  <si>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</si>
  <si>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</si>
  <si>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</si>
  <si>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</si>
  <si>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</si>
  <si>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</si>
  <si>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</si>
  <si>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</si>
  <si>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</si>
  <si>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</si>
  <si>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</si>
  <si>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</si>
  <si>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</si>
  <si>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</si>
  <si>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</si>
  <si>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</si>
  <si>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</si>
  <si>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</si>
  <si>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</si>
  <si>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</si>
  <si>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</si>
  <si>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</si>
  <si>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</si>
  <si>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</si>
  <si>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</si>
  <si>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</si>
  <si>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</si>
  <si>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</si>
  <si>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</si>
  <si>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</si>
  <si>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</si>
  <si>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</si>
  <si>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</si>
  <si>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</si>
  <si>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</si>
  <si>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</si>
  <si>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</si>
  <si>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</si>
  <si>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</si>
  <si>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</si>
  <si>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</si>
  <si>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</si>
  <si>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</si>
  <si>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</si>
  <si>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</si>
  <si>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</si>
  <si>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</si>
  <si>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</si>
  <si>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</si>
  <si>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</si>
  <si>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</si>
  <si>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</si>
  <si>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</si>
  <si>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</si>
  <si>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</si>
  <si>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</si>
  <si>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</si>
  <si>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</si>
  <si>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</si>
  <si>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</si>
  <si>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</si>
  <si>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</si>
  <si>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</si>
  <si>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</si>
  <si>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</si>
  <si>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</si>
  <si>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</si>
  <si>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</si>
  <si>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</si>
  <si>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</si>
  <si>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</si>
  <si>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</si>
  <si>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</si>
  <si>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</si>
  <si>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</si>
  <si>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</si>
  <si>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</si>
  <si>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</si>
  <si>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</si>
  <si>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</si>
  <si>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</si>
  <si>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</si>
  <si>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</si>
  <si>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</si>
  <si>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</si>
  <si>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</si>
  <si>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</si>
  <si>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</si>
  <si>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</si>
  <si>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</si>
  <si>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</si>
  <si>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</si>
  <si>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</si>
  <si>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</si>
  <si>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</si>
  <si>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</si>
  <si>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</si>
  <si>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</si>
  <si>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</si>
  <si>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</si>
  <si>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</si>
  <si>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</si>
  <si>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</si>
  <si>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</si>
  <si>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</si>
  <si>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</si>
  <si>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</si>
  <si>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</si>
  <si>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</si>
  <si>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</si>
  <si>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</si>
  <si>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</si>
  <si>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</si>
  <si>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</si>
  <si>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</si>
  <si>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</si>
  <si>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</si>
  <si>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</si>
  <si>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</si>
  <si>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</si>
  <si>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</si>
  <si>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</si>
  <si>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</si>
  <si>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</si>
  <si>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</si>
  <si>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</si>
  <si>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</si>
  <si>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</si>
  <si>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</si>
  <si>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</si>
  <si>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</si>
  <si>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</si>
  <si>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</si>
  <si>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</si>
  <si>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</si>
  <si>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</si>
  <si>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</si>
  <si>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</si>
  <si>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</si>
  <si>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</si>
  <si>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</si>
  <si>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</si>
  <si>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</si>
  <si>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</si>
  <si>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</si>
  <si>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</si>
  <si>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</si>
  <si>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</si>
  <si>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</si>
  <si>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</si>
  <si>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</si>
  <si>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</si>
  <si>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</si>
  <si>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</si>
  <si>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</si>
  <si>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</si>
  <si>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</si>
  <si>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</si>
  <si>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</si>
  <si>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</si>
  <si>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</si>
  <si>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</si>
  <si>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</si>
  <si>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</si>
  <si>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</si>
  <si>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</si>
  <si>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</si>
  <si>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</si>
  <si>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</si>
  <si>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</si>
  <si>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</si>
  <si>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</si>
  <si>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</si>
  <si>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</si>
  <si>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</si>
  <si>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</si>
  <si>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</si>
  <si>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</si>
  <si>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</si>
  <si>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</si>
  <si>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</si>
  <si>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</si>
  <si>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</si>
  <si>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</si>
  <si>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</si>
  <si>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</si>
  <si>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</si>
  <si>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</si>
  <si>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</si>
  <si>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</si>
  <si>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</si>
  <si>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</si>
  <si>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</si>
  <si>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</si>
  <si>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</si>
  <si>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</si>
  <si>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</si>
  <si>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</si>
  <si>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</si>
  <si>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</si>
  <si>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</si>
  <si>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</si>
  <si>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</si>
  <si>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</si>
  <si>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</si>
  <si>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</si>
  <si>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</si>
  <si>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</si>
  <si>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</si>
  <si>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</si>
  <si>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</si>
  <si>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</si>
  <si>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</si>
  <si>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</si>
  <si>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</si>
  <si>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</si>
  <si>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</si>
  <si>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</si>
  <si>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</si>
  <si>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</si>
  <si>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</si>
  <si>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</si>
  <si>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</si>
  <si>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</si>
  <si>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</si>
  <si>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</si>
  <si>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</si>
  <si>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</si>
  <si>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</si>
  <si>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</si>
  <si>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</si>
  <si>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</si>
  <si>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</si>
  <si>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</si>
  <si>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</si>
  <si>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</si>
  <si>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</si>
  <si>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</si>
  <si>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</si>
  <si>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</si>
  <si>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</si>
  <si>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</si>
  <si>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</si>
  <si>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</si>
  <si>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</si>
  <si>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</si>
  <si>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</si>
  <si>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</si>
  <si>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</si>
  <si>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</si>
  <si>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</si>
  <si>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</si>
  <si>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</si>
  <si>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</si>
  <si>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</si>
  <si>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</si>
  <si>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</si>
  <si>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</si>
  <si>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</si>
  <si>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</si>
  <si>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</si>
  <si>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</si>
  <si>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</si>
  <si>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</si>
  <si>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</si>
  <si>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</si>
  <si>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</si>
  <si>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</si>
  <si>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</si>
  <si>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</si>
  <si>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</si>
  <si>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</si>
  <si>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</si>
  <si>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</si>
  <si>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</si>
  <si>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</si>
  <si>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</si>
  <si>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</si>
  <si>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</si>
  <si>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</si>
  <si>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</si>
  <si>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</si>
  <si>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</si>
  <si>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</si>
  <si>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</si>
  <si>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</si>
  <si>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</si>
  <si>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</si>
  <si>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</si>
  <si>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</si>
  <si>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</si>
  <si>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</si>
  <si>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</si>
  <si>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</si>
  <si>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</si>
  <si>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</si>
  <si>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</si>
  <si>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</si>
  <si>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</si>
  <si>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</si>
  <si>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</si>
  <si>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</si>
  <si>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</si>
  <si>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</si>
  <si>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</si>
  <si>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</si>
  <si>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</si>
  <si>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</si>
  <si>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</si>
  <si>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</si>
  <si>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</si>
  <si>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</si>
  <si>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</si>
  <si>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</si>
  <si>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</si>
  <si>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</si>
  <si>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</si>
  <si>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</si>
  <si>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</si>
  <si>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</si>
  <si>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</si>
  <si>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</si>
  <si>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</si>
  <si>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</si>
  <si>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</si>
  <si>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</si>
  <si>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</si>
  <si>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</si>
  <si>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</si>
  <si>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</si>
  <si>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</si>
  <si>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</si>
  <si>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</si>
  <si>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</si>
  <si>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</si>
  <si>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</si>
  <si>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</si>
  <si>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</si>
  <si>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</si>
  <si>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</si>
  <si>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</si>
  <si>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</si>
  <si>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</si>
  <si>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</si>
  <si>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</si>
  <si>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</si>
  <si>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</si>
  <si>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</si>
  <si>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</si>
  <si>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</si>
  <si>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</si>
  <si>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</si>
  <si>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</si>
  <si>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</si>
  <si>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</si>
  <si>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</si>
  <si>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</si>
  <si>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</si>
  <si>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</si>
  <si>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</si>
  <si>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</si>
  <si>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</si>
  <si>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</si>
  <si>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</si>
  <si>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</si>
  <si>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</si>
  <si>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</si>
  <si>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</si>
  <si>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</si>
  <si>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</si>
  <si>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</si>
  <si>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</si>
  <si>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</si>
  <si>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</si>
  <si>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</si>
  <si>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</si>
  <si>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</si>
  <si>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</si>
  <si>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</si>
  <si>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</si>
  <si>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</si>
  <si>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</si>
  <si>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</si>
  <si>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</si>
  <si>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</si>
  <si>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</si>
  <si>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</si>
  <si>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</si>
  <si>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</si>
  <si>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</si>
  <si>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</si>
  <si>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</si>
  <si>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</si>
  <si>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</si>
  <si>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</si>
  <si>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</si>
  <si>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</si>
  <si>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</si>
  <si>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</si>
  <si>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</si>
  <si>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</si>
  <si>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</si>
  <si>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</si>
  <si>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</si>
  <si>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</si>
  <si>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</si>
  <si>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</si>
  <si>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UDBINA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</si>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</sst>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2263849.7599999998</v>
      </c>
      <c r="D2" s="7">
        <f>'PR-RAS'!E6</f>
        <v>2929985.6099999994</v>
      </c>
      <c r="E2" s="7">
        <v>0</v>
      </c>
      <c r="F2" s="7">
        <v>0</v>
      </c>
      <c r="G2" s="8">
        <f t="shared" ref="G2:G274" si="0">(B2/1000)*(C2*1+D2*2)</f>
        <v>8123.8209799999986</v>
      </c>
      <c r="H2" s="8">
        <f t="shared" ref="H2:H274" si="1">ABS(C2-ROUND(C2,0))+ABS(D2-ROUND(D2,0))</f>
        <v>0.63000000081956387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748167.16999999993</v>
      </c>
      <c r="D3" s="2">
        <f>'PR-RAS'!E7</f>
        <v>629480.88</v>
      </c>
      <c r="E3" s="2">
        <v>0</v>
      </c>
      <c r="F3" s="2">
        <v>0</v>
      </c>
      <c r="G3" s="3">
        <f t="shared" si="0"/>
        <v>4014.2578600000002</v>
      </c>
      <c r="H3" s="3">
        <f t="shared" si="1"/>
        <v>0.28999999992083758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710790</v>
      </c>
      <c r="D4" s="2">
        <f>'PR-RAS'!E8</f>
        <v>579783.30000000005</v>
      </c>
      <c r="E4" s="2">
        <v>0</v>
      </c>
      <c r="F4" s="2">
        <v>0</v>
      </c>
      <c r="G4" s="3">
        <f t="shared" si="0"/>
        <v>5611.0698000000002</v>
      </c>
      <c r="H4" s="3">
        <f t="shared" si="1"/>
        <v>0.30000000004656613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710790</v>
      </c>
      <c r="D5" s="2">
        <f>'PR-RAS'!E9</f>
        <v>579783.30000000005</v>
      </c>
      <c r="E5" s="2">
        <v>0</v>
      </c>
      <c r="F5" s="2">
        <v>0</v>
      </c>
      <c r="G5" s="3">
        <f t="shared" si="0"/>
        <v>7481.4264000000003</v>
      </c>
      <c r="H5" s="3">
        <f t="shared" si="1"/>
        <v>0.30000000004656613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32559.09</v>
      </c>
      <c r="D19" s="2">
        <f>'PR-RAS'!E23</f>
        <v>42127.21</v>
      </c>
      <c r="E19" s="2">
        <v>0</v>
      </c>
      <c r="F19" s="2">
        <v>0</v>
      </c>
      <c r="G19" s="3">
        <f t="shared" si="0"/>
        <v>2102.6431799999996</v>
      </c>
      <c r="H19" s="3">
        <f t="shared" si="1"/>
        <v>0.2999999999992724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1945.45</v>
      </c>
      <c r="D20" s="2">
        <f>'PR-RAS'!E24</f>
        <v>3719.18</v>
      </c>
      <c r="E20" s="2">
        <v>0</v>
      </c>
      <c r="F20" s="2">
        <v>0</v>
      </c>
      <c r="G20" s="3">
        <f t="shared" si="0"/>
        <v>178.29238999999998</v>
      </c>
      <c r="H20" s="3">
        <f t="shared" si="1"/>
        <v>0.62999999999988177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30613.64</v>
      </c>
      <c r="D23" s="2">
        <f>'PR-RAS'!E27</f>
        <v>38408.03</v>
      </c>
      <c r="E23" s="2">
        <v>0</v>
      </c>
      <c r="F23" s="2">
        <v>0</v>
      </c>
      <c r="G23" s="3">
        <f t="shared" si="0"/>
        <v>2363.4533999999999</v>
      </c>
      <c r="H23" s="3">
        <f t="shared" si="1"/>
        <v>0.38999999999941792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4818.08</v>
      </c>
      <c r="D25" s="2">
        <f>'PR-RAS'!E29</f>
        <v>7570.37</v>
      </c>
      <c r="E25" s="2">
        <v>0</v>
      </c>
      <c r="F25" s="2">
        <v>0</v>
      </c>
      <c r="G25" s="3">
        <f t="shared" si="0"/>
        <v>479.01168000000001</v>
      </c>
      <c r="H25" s="3">
        <f t="shared" si="1"/>
        <v>0.4499999999998181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4818.08</v>
      </c>
      <c r="D27" s="2">
        <f>'PR-RAS'!E31</f>
        <v>7570.37</v>
      </c>
      <c r="E27" s="2">
        <v>0</v>
      </c>
      <c r="F27" s="2">
        <v>0</v>
      </c>
      <c r="G27" s="3">
        <f t="shared" si="0"/>
        <v>518.92931999999996</v>
      </c>
      <c r="H27" s="3">
        <f t="shared" si="1"/>
        <v>0.4499999999998181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867856.74</v>
      </c>
      <c r="D45" s="2">
        <f>'PR-RAS'!E49</f>
        <v>1279495.6299999999</v>
      </c>
      <c r="E45" s="2">
        <v>0</v>
      </c>
      <c r="F45" s="2">
        <v>0</v>
      </c>
      <c r="G45" s="3">
        <f t="shared" si="0"/>
        <v>150781.31200000001</v>
      </c>
      <c r="H45" s="3">
        <f t="shared" si="1"/>
        <v>0.63000000012107193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272501.23</v>
      </c>
      <c r="D54" s="2">
        <f>'PR-RAS'!E58</f>
        <v>473849.03</v>
      </c>
      <c r="E54" s="2">
        <v>0</v>
      </c>
      <c r="F54" s="2">
        <v>0</v>
      </c>
      <c r="G54" s="3">
        <f t="shared" si="0"/>
        <v>64670.56237</v>
      </c>
      <c r="H54" s="3">
        <f t="shared" si="1"/>
        <v>0.26000000000931323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50982.97</v>
      </c>
      <c r="D55" s="2">
        <f>'PR-RAS'!E59</f>
        <v>47572</v>
      </c>
      <c r="E55" s="2">
        <v>0</v>
      </c>
      <c r="F55" s="2">
        <v>0</v>
      </c>
      <c r="G55" s="3">
        <f t="shared" si="0"/>
        <v>7890.8563800000002</v>
      </c>
      <c r="H55" s="3">
        <f t="shared" si="1"/>
        <v>2.9999999998835847E-2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221518.26</v>
      </c>
      <c r="D56" s="2">
        <f>'PR-RAS'!E60</f>
        <v>426277.03</v>
      </c>
      <c r="E56" s="2">
        <v>0</v>
      </c>
      <c r="F56" s="2">
        <v>0</v>
      </c>
      <c r="G56" s="3">
        <f t="shared" si="0"/>
        <v>59073.977600000006</v>
      </c>
      <c r="H56" s="3">
        <f t="shared" si="1"/>
        <v>0.2900000000372529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39911.65</v>
      </c>
      <c r="D57" s="2">
        <f>'PR-RAS'!E61</f>
        <v>62480.959999999999</v>
      </c>
      <c r="E57" s="2">
        <v>0</v>
      </c>
      <c r="F57" s="2">
        <v>0</v>
      </c>
      <c r="G57" s="3">
        <f t="shared" si="0"/>
        <v>9232.9199200000003</v>
      </c>
      <c r="H57" s="3">
        <f t="shared" si="1"/>
        <v>0.38999999999941792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16289.65</v>
      </c>
      <c r="D58" s="2">
        <f>'PR-RAS'!E62</f>
        <v>55438.46</v>
      </c>
      <c r="E58" s="2">
        <v>0</v>
      </c>
      <c r="F58" s="2">
        <v>0</v>
      </c>
      <c r="G58" s="3">
        <f t="shared" si="0"/>
        <v>7248.49449</v>
      </c>
      <c r="H58" s="3">
        <f t="shared" si="1"/>
        <v>0.80999999999949068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23622</v>
      </c>
      <c r="D59" s="2">
        <f>'PR-RAS'!E63</f>
        <v>7042.5</v>
      </c>
      <c r="E59" s="2">
        <v>0</v>
      </c>
      <c r="F59" s="2">
        <v>0</v>
      </c>
      <c r="G59" s="3">
        <f t="shared" si="0"/>
        <v>2187.0060000000003</v>
      </c>
      <c r="H59" s="3">
        <f t="shared" si="1"/>
        <v>0.5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238253.76</v>
      </c>
      <c r="D60" s="2">
        <f>'PR-RAS'!E64</f>
        <v>239334.59</v>
      </c>
      <c r="E60" s="2">
        <v>0</v>
      </c>
      <c r="F60" s="2">
        <v>0</v>
      </c>
      <c r="G60" s="3">
        <f t="shared" si="0"/>
        <v>42298.453459999997</v>
      </c>
      <c r="H60" s="3">
        <f t="shared" si="1"/>
        <v>0.64999999999417923</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238253.76</v>
      </c>
      <c r="D63" s="2">
        <f>'PR-RAS'!E67</f>
        <v>239334.59</v>
      </c>
      <c r="E63" s="2">
        <v>0</v>
      </c>
      <c r="F63" s="2">
        <v>0</v>
      </c>
      <c r="G63" s="3">
        <f>(B63/1000)*(C63*1+D63*2)</f>
        <v>44449.222279999994</v>
      </c>
      <c r="H63" s="3">
        <f>ABS(C63-ROUND(C63,0))+ABS(D63-ROUND(D63,0))</f>
        <v>0.64999999999417923</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39323.550000000003</v>
      </c>
      <c r="D64" s="2">
        <f>'PR-RAS'!E68</f>
        <v>32068.33</v>
      </c>
      <c r="E64" s="2">
        <v>0</v>
      </c>
      <c r="F64" s="2">
        <v>0</v>
      </c>
      <c r="G64" s="3">
        <f t="shared" si="0"/>
        <v>6517.99323</v>
      </c>
      <c r="H64" s="3">
        <f t="shared" si="1"/>
        <v>0.77999999999883585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39323.550000000003</v>
      </c>
      <c r="D65" s="2">
        <f>'PR-RAS'!E69</f>
        <v>32068.33</v>
      </c>
      <c r="E65" s="2">
        <v>0</v>
      </c>
      <c r="F65" s="2">
        <v>0</v>
      </c>
      <c r="G65" s="3">
        <f t="shared" si="0"/>
        <v>6621.4534400000002</v>
      </c>
      <c r="H65" s="3">
        <f t="shared" si="1"/>
        <v>0.77999999999883585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277866.55</v>
      </c>
      <c r="D70" s="2">
        <f>'PR-RAS'!E74</f>
        <v>471762.72</v>
      </c>
      <c r="E70" s="2">
        <v>0</v>
      </c>
      <c r="F70" s="2">
        <v>0</v>
      </c>
      <c r="G70" s="3">
        <f t="shared" si="0"/>
        <v>84276.047310000009</v>
      </c>
      <c r="H70" s="3">
        <f t="shared" si="1"/>
        <v>0.73000000003958121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471762.72</v>
      </c>
      <c r="E71" s="2">
        <v>0</v>
      </c>
      <c r="F71" s="2">
        <v>0</v>
      </c>
      <c r="G71" s="3">
        <f t="shared" si="0"/>
        <v>66046.780800000008</v>
      </c>
      <c r="H71" s="3">
        <f t="shared" si="1"/>
        <v>0.28000000002793968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277866.55</v>
      </c>
      <c r="D72" s="2">
        <f>'PR-RAS'!E76</f>
        <v>0</v>
      </c>
      <c r="E72" s="2">
        <v>0</v>
      </c>
      <c r="F72" s="2">
        <v>0</v>
      </c>
      <c r="G72" s="3">
        <f t="shared" si="0"/>
        <v>19728.525049999997</v>
      </c>
      <c r="H72" s="3">
        <f t="shared" si="1"/>
        <v>0.45000000001164153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234423.16000000003</v>
      </c>
      <c r="D78" s="2">
        <f>'PR-RAS'!E82</f>
        <v>450797.33999999997</v>
      </c>
      <c r="E78" s="2">
        <v>0</v>
      </c>
      <c r="F78" s="2">
        <v>0</v>
      </c>
      <c r="G78" s="3">
        <f t="shared" si="0"/>
        <v>87473.37367999999</v>
      </c>
      <c r="H78" s="3">
        <f t="shared" si="1"/>
        <v>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397.47999999999996</v>
      </c>
      <c r="D79" s="2">
        <f>'PR-RAS'!E83</f>
        <v>1033.74</v>
      </c>
      <c r="E79" s="2">
        <v>0</v>
      </c>
      <c r="F79" s="2">
        <v>0</v>
      </c>
      <c r="G79" s="3">
        <f t="shared" si="0"/>
        <v>192.26688000000001</v>
      </c>
      <c r="H79" s="3">
        <f t="shared" si="1"/>
        <v>0.73999999999995225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378.09</v>
      </c>
      <c r="D81" s="2">
        <f>'PR-RAS'!E85</f>
        <v>236.57</v>
      </c>
      <c r="E81" s="2">
        <v>0</v>
      </c>
      <c r="F81" s="2">
        <v>0</v>
      </c>
      <c r="G81" s="3">
        <f t="shared" si="0"/>
        <v>68.098399999999998</v>
      </c>
      <c r="H81" s="3">
        <f t="shared" si="1"/>
        <v>0.51999999999998181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19.39</v>
      </c>
      <c r="D82" s="2">
        <f>'PR-RAS'!E86</f>
        <v>797.17</v>
      </c>
      <c r="E82" s="2">
        <v>0</v>
      </c>
      <c r="F82" s="2">
        <v>0</v>
      </c>
      <c r="G82" s="3">
        <f t="shared" si="0"/>
        <v>130.71213</v>
      </c>
      <c r="H82" s="3">
        <f t="shared" si="1"/>
        <v>0.55999999999995964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234025.68000000002</v>
      </c>
      <c r="D87" s="2">
        <f>'PR-RAS'!E91</f>
        <v>449763.6</v>
      </c>
      <c r="E87" s="2">
        <v>0</v>
      </c>
      <c r="F87" s="2">
        <v>0</v>
      </c>
      <c r="G87" s="3">
        <f t="shared" si="0"/>
        <v>97485.547679999989</v>
      </c>
      <c r="H87" s="3">
        <f t="shared" si="1"/>
        <v>0.72000000000116415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294.91000000000003</v>
      </c>
      <c r="D88" s="2">
        <f>'PR-RAS'!E92</f>
        <v>294.91000000000003</v>
      </c>
      <c r="E88" s="2">
        <v>0</v>
      </c>
      <c r="F88" s="2">
        <v>0</v>
      </c>
      <c r="G88" s="3">
        <f t="shared" si="0"/>
        <v>76.971509999999995</v>
      </c>
      <c r="H88" s="3">
        <f t="shared" si="1"/>
        <v>0.17999999999994998</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220514.32</v>
      </c>
      <c r="D89" s="2">
        <f>'PR-RAS'!E93</f>
        <v>271534.64</v>
      </c>
      <c r="E89" s="2">
        <v>0</v>
      </c>
      <c r="F89" s="2">
        <v>0</v>
      </c>
      <c r="G89" s="3">
        <f t="shared" si="0"/>
        <v>67195.356800000009</v>
      </c>
      <c r="H89" s="3">
        <f t="shared" si="1"/>
        <v>0.67999999999301508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13216.45</v>
      </c>
      <c r="D90" s="2">
        <f>'PR-RAS'!E94</f>
        <v>177934.05</v>
      </c>
      <c r="E90" s="2">
        <v>0</v>
      </c>
      <c r="F90" s="2">
        <v>0</v>
      </c>
      <c r="G90" s="3">
        <f t="shared" si="0"/>
        <v>32848.524949999999</v>
      </c>
      <c r="H90" s="3">
        <f t="shared" si="1"/>
        <v>0.49999999998908606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405740.97000000003</v>
      </c>
      <c r="D102" s="2">
        <f>'PR-RAS'!E106</f>
        <v>549977.11</v>
      </c>
      <c r="E102" s="2">
        <v>0</v>
      </c>
      <c r="F102" s="2">
        <v>0</v>
      </c>
      <c r="G102" s="3">
        <f t="shared" si="0"/>
        <v>152075.21419</v>
      </c>
      <c r="H102" s="3">
        <f t="shared" si="1"/>
        <v>0.13999999995576218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246997.27000000002</v>
      </c>
      <c r="D108" s="2">
        <f>'PR-RAS'!E112</f>
        <v>347932.61</v>
      </c>
      <c r="E108" s="2">
        <v>0</v>
      </c>
      <c r="F108" s="2">
        <v>0</v>
      </c>
      <c r="G108" s="3">
        <f t="shared" si="0"/>
        <v>100886.28642999999</v>
      </c>
      <c r="H108" s="3">
        <f t="shared" si="1"/>
        <v>0.66000000003259629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19.88</v>
      </c>
      <c r="D110" s="2">
        <f>'PR-RAS'!E114</f>
        <v>0</v>
      </c>
      <c r="E110" s="2">
        <v>0</v>
      </c>
      <c r="F110" s="2">
        <v>0</v>
      </c>
      <c r="G110" s="3">
        <f t="shared" si="0"/>
        <v>2.1669199999999997</v>
      </c>
      <c r="H110" s="3">
        <f t="shared" si="1"/>
        <v>0.12000000000000099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221917.25</v>
      </c>
      <c r="D111" s="2">
        <f>'PR-RAS'!E115</f>
        <v>321879.96999999997</v>
      </c>
      <c r="E111" s="2">
        <v>0</v>
      </c>
      <c r="F111" s="2">
        <v>0</v>
      </c>
      <c r="G111" s="3">
        <f t="shared" si="0"/>
        <v>95224.49089999999</v>
      </c>
      <c r="H111" s="3">
        <f t="shared" si="1"/>
        <v>0.28000000002793968</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25060.14</v>
      </c>
      <c r="D113" s="2">
        <f>'PR-RAS'!E117</f>
        <v>26052.639999999999</v>
      </c>
      <c r="E113" s="2">
        <v>0</v>
      </c>
      <c r="F113" s="2">
        <v>0</v>
      </c>
      <c r="G113" s="3">
        <f t="shared" si="0"/>
        <v>8642.5270400000009</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158743.70000000001</v>
      </c>
      <c r="D116" s="2">
        <f>'PR-RAS'!E120</f>
        <v>202044.5</v>
      </c>
      <c r="E116" s="2">
        <v>0</v>
      </c>
      <c r="F116" s="2">
        <v>0</v>
      </c>
      <c r="G116" s="3">
        <f t="shared" si="0"/>
        <v>64725.760499999997</v>
      </c>
      <c r="H116" s="3">
        <f t="shared" si="1"/>
        <v>0.79999999998835847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907.56</v>
      </c>
      <c r="D117" s="2">
        <f>'PR-RAS'!E121</f>
        <v>0</v>
      </c>
      <c r="E117" s="2">
        <v>0</v>
      </c>
      <c r="F117" s="2">
        <v>0</v>
      </c>
      <c r="G117" s="3">
        <f t="shared" si="0"/>
        <v>105.27696</v>
      </c>
      <c r="H117" s="3">
        <f t="shared" si="1"/>
        <v>0.44000000000005457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157836.14000000001</v>
      </c>
      <c r="D118" s="2">
        <f>'PR-RAS'!E122</f>
        <v>202044.5</v>
      </c>
      <c r="E118" s="2">
        <v>0</v>
      </c>
      <c r="F118" s="2">
        <v>0</v>
      </c>
      <c r="G118" s="3">
        <f t="shared" si="0"/>
        <v>65745.241380000007</v>
      </c>
      <c r="H118" s="3">
        <f t="shared" si="1"/>
        <v>0.64000000001396984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5970.6500000000005</v>
      </c>
      <c r="D121" s="2">
        <f>'PR-RAS'!E125</f>
        <v>19019.46</v>
      </c>
      <c r="E121" s="2">
        <v>0</v>
      </c>
      <c r="F121" s="2">
        <v>0</v>
      </c>
      <c r="G121" s="3">
        <f t="shared" si="0"/>
        <v>5281.1484</v>
      </c>
      <c r="H121" s="3">
        <f t="shared" si="1"/>
        <v>0.80999999999858119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423.97</v>
      </c>
      <c r="D122" s="2">
        <f>'PR-RAS'!E126</f>
        <v>491.96</v>
      </c>
      <c r="E122" s="2">
        <v>0</v>
      </c>
      <c r="F122" s="2">
        <v>0</v>
      </c>
      <c r="G122" s="3">
        <f t="shared" si="0"/>
        <v>170.35468999999998</v>
      </c>
      <c r="H122" s="3">
        <f t="shared" si="1"/>
        <v>6.9999999999993179E-2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423.97</v>
      </c>
      <c r="D123" s="2">
        <f>'PR-RAS'!E127</f>
        <v>491.96</v>
      </c>
      <c r="E123" s="2">
        <v>0</v>
      </c>
      <c r="F123" s="2">
        <v>0</v>
      </c>
      <c r="G123" s="3">
        <f t="shared" si="0"/>
        <v>171.76257999999999</v>
      </c>
      <c r="H123" s="3">
        <f t="shared" si="1"/>
        <v>6.9999999999993179E-2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5546.68</v>
      </c>
      <c r="D125" s="2">
        <f>'PR-RAS'!E129</f>
        <v>18527.5</v>
      </c>
      <c r="E125" s="2">
        <v>0</v>
      </c>
      <c r="F125" s="2">
        <v>0</v>
      </c>
      <c r="G125" s="3">
        <f t="shared" si="0"/>
        <v>5282.6083200000003</v>
      </c>
      <c r="H125" s="3">
        <f t="shared" si="1"/>
        <v>0.81999999999970896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1046.68</v>
      </c>
      <c r="D126" s="2">
        <f>'PR-RAS'!E130</f>
        <v>4710</v>
      </c>
      <c r="E126" s="2">
        <v>0</v>
      </c>
      <c r="F126" s="2">
        <v>0</v>
      </c>
      <c r="G126" s="3">
        <f t="shared" si="0"/>
        <v>1308.335</v>
      </c>
      <c r="H126" s="3">
        <f t="shared" si="1"/>
        <v>0.31999999999993634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4500</v>
      </c>
      <c r="D127" s="2">
        <f>'PR-RAS'!E131</f>
        <v>13817.5</v>
      </c>
      <c r="E127" s="2">
        <v>0</v>
      </c>
      <c r="F127" s="2">
        <v>0</v>
      </c>
      <c r="G127" s="3">
        <f t="shared" si="0"/>
        <v>4049.01</v>
      </c>
      <c r="H127" s="3">
        <f t="shared" si="1"/>
        <v>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1691.07</v>
      </c>
      <c r="D136" s="2">
        <f>'PR-RAS'!E140</f>
        <v>1215.19</v>
      </c>
      <c r="E136" s="2">
        <v>0</v>
      </c>
      <c r="F136" s="2">
        <v>0</v>
      </c>
      <c r="G136" s="3">
        <f t="shared" si="0"/>
        <v>556.39575000000002</v>
      </c>
      <c r="H136" s="3">
        <f t="shared" si="1"/>
        <v>0.25999999999999091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1691.07</v>
      </c>
      <c r="D147" s="2">
        <f>'PR-RAS'!E151</f>
        <v>1215.19</v>
      </c>
      <c r="E147" s="2">
        <v>0</v>
      </c>
      <c r="F147" s="2">
        <v>0</v>
      </c>
      <c r="G147" s="3">
        <f t="shared" si="0"/>
        <v>601.73169999999993</v>
      </c>
      <c r="H147" s="3">
        <f t="shared" si="1"/>
        <v>0.25999999999999091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1288261.2</v>
      </c>
      <c r="D148" s="2">
        <f>'PR-RAS'!E152</f>
        <v>1484703.0699999998</v>
      </c>
      <c r="E148" s="2">
        <v>0</v>
      </c>
      <c r="F148" s="2">
        <v>0</v>
      </c>
      <c r="G148" s="3">
        <f t="shared" si="0"/>
        <v>625877.09897999989</v>
      </c>
      <c r="H148" s="3">
        <f t="shared" si="1"/>
        <v>0.26999999978579581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427877</v>
      </c>
      <c r="D149" s="2">
        <f>'PR-RAS'!E153</f>
        <v>676100.10999999987</v>
      </c>
      <c r="E149" s="2">
        <v>0</v>
      </c>
      <c r="F149" s="2">
        <v>0</v>
      </c>
      <c r="G149" s="3">
        <f t="shared" si="0"/>
        <v>263451.42855999997</v>
      </c>
      <c r="H149" s="3">
        <f t="shared" si="1"/>
        <v>0.10999999986961484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342640.64000000001</v>
      </c>
      <c r="D150" s="2">
        <f>'PR-RAS'!E154</f>
        <v>553370.59</v>
      </c>
      <c r="E150" s="2">
        <v>0</v>
      </c>
      <c r="F150" s="2">
        <v>0</v>
      </c>
      <c r="G150" s="3">
        <f t="shared" si="0"/>
        <v>215957.89117999998</v>
      </c>
      <c r="H150" s="3">
        <f t="shared" si="1"/>
        <v>0.77000000001862645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342640.64000000001</v>
      </c>
      <c r="D151" s="2">
        <f>'PR-RAS'!E155</f>
        <v>553370.59</v>
      </c>
      <c r="E151" s="2">
        <v>0</v>
      </c>
      <c r="F151" s="2">
        <v>0</v>
      </c>
      <c r="G151" s="3">
        <f t="shared" si="0"/>
        <v>217407.27299999996</v>
      </c>
      <c r="H151" s="3">
        <f t="shared" si="1"/>
        <v>0.77000000001862645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27356.79</v>
      </c>
      <c r="D155" s="2">
        <f>'PR-RAS'!E159</f>
        <v>31395.83</v>
      </c>
      <c r="E155" s="2">
        <v>0</v>
      </c>
      <c r="F155" s="2">
        <v>0</v>
      </c>
      <c r="G155" s="3">
        <f t="shared" si="0"/>
        <v>13882.861300000002</v>
      </c>
      <c r="H155" s="3">
        <f t="shared" si="1"/>
        <v>0.37999999999738066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57879.57</v>
      </c>
      <c r="D156" s="2">
        <f>'PR-RAS'!E160</f>
        <v>91333.69</v>
      </c>
      <c r="E156" s="2">
        <v>0</v>
      </c>
      <c r="F156" s="2">
        <v>0</v>
      </c>
      <c r="G156" s="3">
        <f t="shared" si="0"/>
        <v>37284.777249999999</v>
      </c>
      <c r="H156" s="3">
        <f t="shared" si="1"/>
        <v>0.73999999999796273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56535.79</v>
      </c>
      <c r="D158" s="2">
        <f>'PR-RAS'!E162</f>
        <v>91333.69</v>
      </c>
      <c r="E158" s="2">
        <v>0</v>
      </c>
      <c r="F158" s="2">
        <v>0</v>
      </c>
      <c r="G158" s="3">
        <f t="shared" si="0"/>
        <v>37554.897690000005</v>
      </c>
      <c r="H158" s="3">
        <f t="shared" si="1"/>
        <v>0.51999999999679858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1343.78</v>
      </c>
      <c r="D159" s="2">
        <f>'PR-RAS'!E163</f>
        <v>0</v>
      </c>
      <c r="E159" s="2">
        <v>0</v>
      </c>
      <c r="F159" s="2">
        <v>0</v>
      </c>
      <c r="G159" s="3">
        <f t="shared" si="0"/>
        <v>212.31724</v>
      </c>
      <c r="H159" s="3">
        <f t="shared" si="1"/>
        <v>0.22000000000002728</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387826.79</v>
      </c>
      <c r="D160" s="2">
        <f>'PR-RAS'!E164</f>
        <v>537380.97</v>
      </c>
      <c r="E160" s="2">
        <v>0</v>
      </c>
      <c r="F160" s="2">
        <v>0</v>
      </c>
      <c r="G160" s="3">
        <f t="shared" si="0"/>
        <v>232551.60806999999</v>
      </c>
      <c r="H160" s="3">
        <f t="shared" si="1"/>
        <v>0.24000000004889444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20122.7</v>
      </c>
      <c r="D161" s="2">
        <f>'PR-RAS'!E165</f>
        <v>21570.22</v>
      </c>
      <c r="E161" s="2">
        <v>0</v>
      </c>
      <c r="F161" s="2">
        <v>0</v>
      </c>
      <c r="G161" s="3">
        <f t="shared" si="0"/>
        <v>10122.1024</v>
      </c>
      <c r="H161" s="3">
        <f t="shared" si="1"/>
        <v>0.52000000000043656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703.39</v>
      </c>
      <c r="D162" s="2">
        <f>'PR-RAS'!E166</f>
        <v>336.9</v>
      </c>
      <c r="E162" s="2">
        <v>0</v>
      </c>
      <c r="F162" s="2">
        <v>0</v>
      </c>
      <c r="G162" s="3">
        <f t="shared" si="0"/>
        <v>221.72759000000002</v>
      </c>
      <c r="H162" s="3">
        <f t="shared" si="1"/>
        <v>0.49000000000000909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13165.1</v>
      </c>
      <c r="D163" s="2">
        <f>'PR-RAS'!E167</f>
        <v>7387.65</v>
      </c>
      <c r="E163" s="2">
        <v>0</v>
      </c>
      <c r="F163" s="2">
        <v>0</v>
      </c>
      <c r="G163" s="3">
        <f t="shared" si="0"/>
        <v>4526.3448000000008</v>
      </c>
      <c r="H163" s="3">
        <f t="shared" si="1"/>
        <v>0.4500000000007276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671.2</v>
      </c>
      <c r="D164" s="2">
        <f>'PR-RAS'!E168</f>
        <v>984.25</v>
      </c>
      <c r="E164" s="2">
        <v>0</v>
      </c>
      <c r="F164" s="2">
        <v>0</v>
      </c>
      <c r="G164" s="3">
        <f t="shared" si="0"/>
        <v>430.27109999999999</v>
      </c>
      <c r="H164" s="3">
        <f t="shared" si="1"/>
        <v>0.45000000000004547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5583.01</v>
      </c>
      <c r="D165" s="2">
        <f>'PR-RAS'!E169</f>
        <v>12861.42</v>
      </c>
      <c r="E165" s="2">
        <v>0</v>
      </c>
      <c r="F165" s="2">
        <v>0</v>
      </c>
      <c r="G165" s="3">
        <f t="shared" si="0"/>
        <v>5134.1593999999996</v>
      </c>
      <c r="H165" s="3">
        <f t="shared" si="1"/>
        <v>0.43000000000029104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50881.84</v>
      </c>
      <c r="D166" s="2">
        <f>'PR-RAS'!E170</f>
        <v>65829.279999999999</v>
      </c>
      <c r="E166" s="2">
        <v>0</v>
      </c>
      <c r="F166" s="2">
        <v>0</v>
      </c>
      <c r="G166" s="3">
        <f t="shared" si="0"/>
        <v>30119.166000000001</v>
      </c>
      <c r="H166" s="3">
        <f t="shared" si="1"/>
        <v>0.44000000000232831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12083.72</v>
      </c>
      <c r="D167" s="2">
        <f>'PR-RAS'!E171</f>
        <v>20066.419999999998</v>
      </c>
      <c r="E167" s="2">
        <v>0</v>
      </c>
      <c r="F167" s="2">
        <v>0</v>
      </c>
      <c r="G167" s="3">
        <f t="shared" si="0"/>
        <v>8667.9489599999997</v>
      </c>
      <c r="H167" s="3">
        <f t="shared" si="1"/>
        <v>0.69999999999890861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2968.91</v>
      </c>
      <c r="D168" s="2">
        <f>'PR-RAS'!E172</f>
        <v>6236.21</v>
      </c>
      <c r="E168" s="2">
        <v>0</v>
      </c>
      <c r="F168" s="2">
        <v>0</v>
      </c>
      <c r="G168" s="3">
        <f t="shared" si="0"/>
        <v>2578.7021100000002</v>
      </c>
      <c r="H168" s="3">
        <f t="shared" si="1"/>
        <v>0.3000000000001819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31845.64</v>
      </c>
      <c r="D169" s="2">
        <f>'PR-RAS'!E173</f>
        <v>34756.03</v>
      </c>
      <c r="E169" s="2">
        <v>0</v>
      </c>
      <c r="F169" s="2">
        <v>0</v>
      </c>
      <c r="G169" s="3">
        <f t="shared" si="0"/>
        <v>17028.0936</v>
      </c>
      <c r="H169" s="3">
        <f t="shared" si="1"/>
        <v>0.38999999999941792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1912.74</v>
      </c>
      <c r="D170" s="2">
        <f>'PR-RAS'!E174</f>
        <v>3452.7</v>
      </c>
      <c r="E170" s="2">
        <v>0</v>
      </c>
      <c r="F170" s="2">
        <v>0</v>
      </c>
      <c r="G170" s="3">
        <f t="shared" si="0"/>
        <v>1490.26566</v>
      </c>
      <c r="H170" s="3">
        <f t="shared" si="1"/>
        <v>0.5600000000001728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1972.85</v>
      </c>
      <c r="D171" s="2">
        <f>'PR-RAS'!E175</f>
        <v>890</v>
      </c>
      <c r="E171" s="2">
        <v>0</v>
      </c>
      <c r="F171" s="2">
        <v>0</v>
      </c>
      <c r="G171" s="3">
        <f t="shared" si="0"/>
        <v>637.98450000000003</v>
      </c>
      <c r="H171" s="3">
        <f t="shared" si="1"/>
        <v>0.15000000000009095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97.98</v>
      </c>
      <c r="D173" s="2">
        <f>'PR-RAS'!E177</f>
        <v>427.92</v>
      </c>
      <c r="E173" s="2">
        <v>0</v>
      </c>
      <c r="F173" s="2">
        <v>0</v>
      </c>
      <c r="G173" s="3">
        <f t="shared" si="0"/>
        <v>164.05704</v>
      </c>
      <c r="H173" s="3">
        <f t="shared" si="1"/>
        <v>9.9999999999980105E-2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282707.74</v>
      </c>
      <c r="D174" s="2">
        <f>'PR-RAS'!E178</f>
        <v>402627.88999999996</v>
      </c>
      <c r="E174" s="2">
        <v>0</v>
      </c>
      <c r="F174" s="2">
        <v>0</v>
      </c>
      <c r="G174" s="3">
        <f t="shared" si="0"/>
        <v>188217.68896</v>
      </c>
      <c r="H174" s="3">
        <f t="shared" si="1"/>
        <v>0.37000000005355105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6060.66</v>
      </c>
      <c r="D175" s="2">
        <f>'PR-RAS'!E179</f>
        <v>5490.47</v>
      </c>
      <c r="E175" s="2">
        <v>0</v>
      </c>
      <c r="F175" s="2">
        <v>0</v>
      </c>
      <c r="G175" s="3">
        <f t="shared" si="0"/>
        <v>2965.2383999999997</v>
      </c>
      <c r="H175" s="3">
        <f t="shared" si="1"/>
        <v>0.81000000000040018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138463.03</v>
      </c>
      <c r="D176" s="2">
        <f>'PR-RAS'!E180</f>
        <v>176541.25</v>
      </c>
      <c r="E176" s="2">
        <v>0</v>
      </c>
      <c r="F176" s="2">
        <v>0</v>
      </c>
      <c r="G176" s="3">
        <f t="shared" si="0"/>
        <v>86020.467749999996</v>
      </c>
      <c r="H176" s="3">
        <f t="shared" si="1"/>
        <v>0.27999999999883585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7871.49</v>
      </c>
      <c r="D177" s="2">
        <f>'PR-RAS'!E181</f>
        <v>7866.56</v>
      </c>
      <c r="E177" s="2">
        <v>0</v>
      </c>
      <c r="F177" s="2">
        <v>0</v>
      </c>
      <c r="G177" s="3">
        <f t="shared" si="0"/>
        <v>4154.4113600000001</v>
      </c>
      <c r="H177" s="3">
        <f t="shared" si="1"/>
        <v>0.92999999999938154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18412.13</v>
      </c>
      <c r="D178" s="2">
        <f>'PR-RAS'!E182</f>
        <v>4191.07</v>
      </c>
      <c r="E178" s="2">
        <v>0</v>
      </c>
      <c r="F178" s="2">
        <v>0</v>
      </c>
      <c r="G178" s="3">
        <f t="shared" si="0"/>
        <v>4742.5857900000001</v>
      </c>
      <c r="H178" s="3">
        <f t="shared" si="1"/>
        <v>0.2000000000007276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5231.33</v>
      </c>
      <c r="D180" s="2">
        <f>'PR-RAS'!E184</f>
        <v>4021.75</v>
      </c>
      <c r="E180" s="2">
        <v>0</v>
      </c>
      <c r="F180" s="2">
        <v>0</v>
      </c>
      <c r="G180" s="3">
        <f t="shared" si="0"/>
        <v>2376.1945700000001</v>
      </c>
      <c r="H180" s="3">
        <f t="shared" si="1"/>
        <v>0.57999999999992724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22576.44</v>
      </c>
      <c r="D181" s="2">
        <f>'PR-RAS'!E185</f>
        <v>71826.880000000005</v>
      </c>
      <c r="E181" s="2">
        <v>0</v>
      </c>
      <c r="F181" s="2">
        <v>0</v>
      </c>
      <c r="G181" s="3">
        <f t="shared" si="0"/>
        <v>29921.436000000002</v>
      </c>
      <c r="H181" s="3">
        <f t="shared" si="1"/>
        <v>0.55999999999403371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14814.31</v>
      </c>
      <c r="D182" s="2">
        <f>'PR-RAS'!E186</f>
        <v>15397.43</v>
      </c>
      <c r="E182" s="2">
        <v>0</v>
      </c>
      <c r="F182" s="2">
        <v>0</v>
      </c>
      <c r="G182" s="3">
        <f t="shared" si="0"/>
        <v>8255.2597699999988</v>
      </c>
      <c r="H182" s="3">
        <f t="shared" si="1"/>
        <v>0.73999999999978172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69278.350000000006</v>
      </c>
      <c r="D183" s="2">
        <f>'PR-RAS'!E187</f>
        <v>117292.48</v>
      </c>
      <c r="E183" s="2">
        <v>0</v>
      </c>
      <c r="F183" s="2">
        <v>0</v>
      </c>
      <c r="G183" s="3">
        <f t="shared" si="0"/>
        <v>55303.12242</v>
      </c>
      <c r="H183" s="3">
        <f t="shared" si="1"/>
        <v>0.83000000000174623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34114.51</v>
      </c>
      <c r="D190" s="2">
        <f>'PR-RAS'!E194</f>
        <v>47353.58</v>
      </c>
      <c r="E190" s="2">
        <v>0</v>
      </c>
      <c r="F190" s="2">
        <v>0</v>
      </c>
      <c r="G190" s="3">
        <f t="shared" si="0"/>
        <v>24347.295630000004</v>
      </c>
      <c r="H190" s="3">
        <f t="shared" si="1"/>
        <v>0.9099999999962165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7157.28</v>
      </c>
      <c r="D191" s="2">
        <f>'PR-RAS'!E195</f>
        <v>14733.27</v>
      </c>
      <c r="E191" s="2">
        <v>0</v>
      </c>
      <c r="F191" s="2">
        <v>0</v>
      </c>
      <c r="G191" s="3">
        <f t="shared" si="0"/>
        <v>6958.5258000000003</v>
      </c>
      <c r="H191" s="3">
        <f t="shared" si="1"/>
        <v>0.5500000000001819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4818.8900000000003</v>
      </c>
      <c r="D192" s="2">
        <f>'PR-RAS'!E196</f>
        <v>7179.13</v>
      </c>
      <c r="E192" s="2">
        <v>0</v>
      </c>
      <c r="F192" s="2">
        <v>0</v>
      </c>
      <c r="G192" s="3">
        <f t="shared" si="0"/>
        <v>3662.8356500000004</v>
      </c>
      <c r="H192" s="3">
        <f t="shared" si="1"/>
        <v>0.23999999999978172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2686.67</v>
      </c>
      <c r="D193" s="2">
        <f>'PR-RAS'!E197</f>
        <v>1830.89</v>
      </c>
      <c r="E193" s="2">
        <v>0</v>
      </c>
      <c r="F193" s="2">
        <v>0</v>
      </c>
      <c r="G193" s="3">
        <f t="shared" si="0"/>
        <v>1218.9024000000002</v>
      </c>
      <c r="H193" s="3">
        <f t="shared" si="1"/>
        <v>0.4399999999998272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2001.64</v>
      </c>
      <c r="D194" s="2">
        <f>'PR-RAS'!E198</f>
        <v>1350</v>
      </c>
      <c r="E194" s="2">
        <v>0</v>
      </c>
      <c r="F194" s="2">
        <v>0</v>
      </c>
      <c r="G194" s="3">
        <f t="shared" si="0"/>
        <v>907.41652000000011</v>
      </c>
      <c r="H194" s="3">
        <f t="shared" si="1"/>
        <v>0.35999999999989996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1912.59</v>
      </c>
      <c r="D195" s="2">
        <f>'PR-RAS'!E199</f>
        <v>3362.85</v>
      </c>
      <c r="E195" s="2">
        <v>0</v>
      </c>
      <c r="F195" s="2">
        <v>0</v>
      </c>
      <c r="G195" s="3">
        <f t="shared" si="0"/>
        <v>1675.8282599999998</v>
      </c>
      <c r="H195" s="3">
        <f t="shared" si="1"/>
        <v>0.5600000000001728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15537.44</v>
      </c>
      <c r="D197" s="2">
        <f>'PR-RAS'!E201</f>
        <v>18897.439999999999</v>
      </c>
      <c r="E197" s="2">
        <v>0</v>
      </c>
      <c r="F197" s="2">
        <v>0</v>
      </c>
      <c r="G197" s="3">
        <f t="shared" si="0"/>
        <v>10453.13472</v>
      </c>
      <c r="H197" s="3">
        <f t="shared" si="1"/>
        <v>0.87999999999919964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4311.4799999999996</v>
      </c>
      <c r="D198" s="2">
        <f>'PR-RAS'!E202</f>
        <v>4087.11</v>
      </c>
      <c r="E198" s="2">
        <v>0</v>
      </c>
      <c r="F198" s="2">
        <v>0</v>
      </c>
      <c r="G198" s="3">
        <f t="shared" si="0"/>
        <v>2459.6829000000002</v>
      </c>
      <c r="H198" s="3">
        <f t="shared" si="1"/>
        <v>0.58999999999969077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1939.46</v>
      </c>
      <c r="D204" s="2">
        <f>'PR-RAS'!E208</f>
        <v>1518.92</v>
      </c>
      <c r="E204" s="2">
        <v>0</v>
      </c>
      <c r="F204" s="2">
        <v>0</v>
      </c>
      <c r="G204" s="3">
        <f t="shared" si="0"/>
        <v>1010.3919000000001</v>
      </c>
      <c r="H204" s="3">
        <f t="shared" si="1"/>
        <v>0.53999999999996362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1939.46</v>
      </c>
      <c r="D207" s="2">
        <f>'PR-RAS'!E211</f>
        <v>1518.92</v>
      </c>
      <c r="E207" s="2">
        <v>0</v>
      </c>
      <c r="F207" s="2">
        <v>0</v>
      </c>
      <c r="G207" s="3">
        <f t="shared" si="0"/>
        <v>1025.3237999999999</v>
      </c>
      <c r="H207" s="3">
        <f t="shared" si="1"/>
        <v>0.53999999999996362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2372.02</v>
      </c>
      <c r="D212" s="2">
        <f>'PR-RAS'!E216</f>
        <v>2568.19</v>
      </c>
      <c r="E212" s="2">
        <v>0</v>
      </c>
      <c r="F212" s="2">
        <v>0</v>
      </c>
      <c r="G212" s="3">
        <f t="shared" si="0"/>
        <v>1584.2723999999998</v>
      </c>
      <c r="H212" s="3">
        <f t="shared" si="1"/>
        <v>0.21000000000003638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2372.02</v>
      </c>
      <c r="D213" s="2">
        <f>'PR-RAS'!E217</f>
        <v>2568.19</v>
      </c>
      <c r="E213" s="2">
        <v>0</v>
      </c>
      <c r="F213" s="2">
        <v>0</v>
      </c>
      <c r="G213" s="3">
        <f t="shared" si="0"/>
        <v>1591.7807999999998</v>
      </c>
      <c r="H213" s="3">
        <f t="shared" si="1"/>
        <v>0.21000000000003638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28816.639999999999</v>
      </c>
      <c r="D217" s="2">
        <f>'PR-RAS'!E221</f>
        <v>0</v>
      </c>
      <c r="E217" s="2">
        <v>0</v>
      </c>
      <c r="F217" s="2">
        <v>0</v>
      </c>
      <c r="G217" s="3">
        <f t="shared" si="0"/>
        <v>6224.3942399999996</v>
      </c>
      <c r="H217" s="3">
        <f t="shared" si="1"/>
        <v>0.36000000000058208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28816.639999999999</v>
      </c>
      <c r="D218" s="2">
        <f>'PR-RAS'!E222</f>
        <v>0</v>
      </c>
      <c r="E218" s="2">
        <v>0</v>
      </c>
      <c r="F218" s="2">
        <v>0</v>
      </c>
      <c r="G218" s="3">
        <f t="shared" si="0"/>
        <v>6253.2108799999996</v>
      </c>
      <c r="H218" s="3">
        <f t="shared" si="1"/>
        <v>0.36000000000058208</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28816.639999999999</v>
      </c>
      <c r="D220" s="2">
        <f>'PR-RAS'!E224</f>
        <v>0</v>
      </c>
      <c r="E220" s="2">
        <v>0</v>
      </c>
      <c r="F220" s="2">
        <v>0</v>
      </c>
      <c r="G220" s="3">
        <f t="shared" si="0"/>
        <v>6310.8441599999996</v>
      </c>
      <c r="H220" s="3">
        <f t="shared" si="1"/>
        <v>0.36000000000058208</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3000</v>
      </c>
      <c r="D226" s="2">
        <f>'PR-RAS'!E230</f>
        <v>118674.86</v>
      </c>
      <c r="E226" s="2">
        <v>0</v>
      </c>
      <c r="F226" s="2">
        <v>0</v>
      </c>
      <c r="G226" s="3">
        <f t="shared" si="0"/>
        <v>54078.686999999998</v>
      </c>
      <c r="H226" s="3">
        <f t="shared" si="1"/>
        <v>0.13999999999941792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47982.51</v>
      </c>
      <c r="E233" s="2">
        <v>0</v>
      </c>
      <c r="F233" s="2">
        <v>0</v>
      </c>
      <c r="G233" s="3">
        <f t="shared" si="0"/>
        <v>22263.884640000004</v>
      </c>
      <c r="H233" s="3">
        <f t="shared" si="1"/>
        <v>0.48999999999796273</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47982.51</v>
      </c>
      <c r="E235" s="2">
        <v>0</v>
      </c>
      <c r="F235" s="2">
        <v>0</v>
      </c>
      <c r="G235" s="3">
        <f t="shared" si="0"/>
        <v>22455.814680000003</v>
      </c>
      <c r="H235" s="3">
        <f t="shared" si="1"/>
        <v>0.48999999999796273</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3000</v>
      </c>
      <c r="D242" s="2">
        <f>'PR-RAS'!E246</f>
        <v>8956.76</v>
      </c>
      <c r="E242" s="2">
        <v>0</v>
      </c>
      <c r="F242" s="2">
        <v>0</v>
      </c>
      <c r="G242" s="3">
        <f t="shared" si="0"/>
        <v>5040.1583199999995</v>
      </c>
      <c r="H242" s="3">
        <f t="shared" si="1"/>
        <v>0.23999999999978172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3000</v>
      </c>
      <c r="D243" s="2">
        <f>'PR-RAS'!E247</f>
        <v>5967.31</v>
      </c>
      <c r="E243" s="2">
        <v>0</v>
      </c>
      <c r="F243" s="2">
        <v>0</v>
      </c>
      <c r="G243" s="3">
        <f t="shared" si="0"/>
        <v>3614.1780400000002</v>
      </c>
      <c r="H243" s="3">
        <f t="shared" si="1"/>
        <v>0.31000000000040018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2989.45</v>
      </c>
      <c r="E244" s="2">
        <v>0</v>
      </c>
      <c r="F244" s="2">
        <v>0</v>
      </c>
      <c r="G244" s="3">
        <f t="shared" si="0"/>
        <v>1452.8726999999999</v>
      </c>
      <c r="H244" s="3">
        <f t="shared" si="1"/>
        <v>0.4499999999998181</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61735.59</v>
      </c>
      <c r="E250" s="2">
        <v>0</v>
      </c>
      <c r="F250" s="2">
        <v>0</v>
      </c>
      <c r="G250" s="3">
        <f t="shared" si="0"/>
        <v>30744.323819999998</v>
      </c>
      <c r="H250" s="3">
        <f t="shared" si="1"/>
        <v>0.41000000000349246</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61735.59</v>
      </c>
      <c r="E251" s="2">
        <v>0</v>
      </c>
      <c r="F251" s="2">
        <v>0</v>
      </c>
      <c r="G251" s="3">
        <f t="shared" si="0"/>
        <v>30867.794999999998</v>
      </c>
      <c r="H251" s="3">
        <f t="shared" si="1"/>
        <v>0.41000000000349246</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37528.119999999995</v>
      </c>
      <c r="D258" s="2">
        <f>'PR-RAS'!E262</f>
        <v>43865.89</v>
      </c>
      <c r="E258" s="2">
        <v>0</v>
      </c>
      <c r="F258" s="2">
        <v>0</v>
      </c>
      <c r="G258" s="3">
        <f t="shared" si="0"/>
        <v>32191.794299999998</v>
      </c>
      <c r="H258" s="3">
        <f t="shared" si="1"/>
        <v>0.22999999999592546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37528.119999999995</v>
      </c>
      <c r="D265" s="2">
        <f>'PR-RAS'!E269</f>
        <v>43865.89</v>
      </c>
      <c r="E265" s="2">
        <v>0</v>
      </c>
      <c r="F265" s="2">
        <v>0</v>
      </c>
      <c r="G265" s="3">
        <f t="shared" si="0"/>
        <v>33068.613599999997</v>
      </c>
      <c r="H265" s="3">
        <f t="shared" si="1"/>
        <v>0.22999999999592546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26419.03</v>
      </c>
      <c r="D266" s="2">
        <f>'PR-RAS'!E270</f>
        <v>26396.54</v>
      </c>
      <c r="E266" s="2">
        <v>0</v>
      </c>
      <c r="F266" s="2">
        <v>0</v>
      </c>
      <c r="G266" s="3">
        <f t="shared" si="0"/>
        <v>20991.209150000002</v>
      </c>
      <c r="H266" s="3">
        <f t="shared" si="1"/>
        <v>0.48999999999796273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11109.09</v>
      </c>
      <c r="D267" s="2">
        <f>'PR-RAS'!E271</f>
        <v>17469.349999999999</v>
      </c>
      <c r="E267" s="2">
        <v>0</v>
      </c>
      <c r="F267" s="2">
        <v>0</v>
      </c>
      <c r="G267" s="3">
        <f t="shared" si="0"/>
        <v>12248.71214</v>
      </c>
      <c r="H267" s="3">
        <f t="shared" si="1"/>
        <v>0.43999999999869033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398901.17</v>
      </c>
      <c r="D269" s="2">
        <f>'PR-RAS'!E273</f>
        <v>104594.13</v>
      </c>
      <c r="E269" s="2">
        <v>0</v>
      </c>
      <c r="F269" s="2">
        <v>0</v>
      </c>
      <c r="G269" s="3">
        <f t="shared" si="0"/>
        <v>162967.96724</v>
      </c>
      <c r="H269" s="3">
        <f t="shared" si="1"/>
        <v>0.29999999998835847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80008.05</v>
      </c>
      <c r="D270" s="2">
        <f>'PR-RAS'!E274</f>
        <v>96594.13</v>
      </c>
      <c r="E270" s="2">
        <v>0</v>
      </c>
      <c r="F270" s="2">
        <v>0</v>
      </c>
      <c r="G270" s="3">
        <f t="shared" si="0"/>
        <v>73489.807390000002</v>
      </c>
      <c r="H270" s="3">
        <f t="shared" si="1"/>
        <v>0.180000000007567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80008.05</v>
      </c>
      <c r="D271" s="2">
        <f>'PR-RAS'!E275</f>
        <v>96594.13</v>
      </c>
      <c r="E271" s="2">
        <v>0</v>
      </c>
      <c r="F271" s="2">
        <v>0</v>
      </c>
      <c r="G271" s="3">
        <f t="shared" si="0"/>
        <v>73763.003700000001</v>
      </c>
      <c r="H271" s="3">
        <f t="shared" si="1"/>
        <v>0.180000000007567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5000</v>
      </c>
      <c r="D274" s="2">
        <f>'PR-RAS'!E278</f>
        <v>3000</v>
      </c>
      <c r="E274" s="2">
        <v>0</v>
      </c>
      <c r="F274" s="2">
        <v>0</v>
      </c>
      <c r="G274" s="3">
        <f t="shared" si="0"/>
        <v>3003</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5000</v>
      </c>
      <c r="D275" s="2">
        <f>'PR-RAS'!E279</f>
        <v>3000</v>
      </c>
      <c r="E275" s="2">
        <v>0</v>
      </c>
      <c r="F275" s="2">
        <v>0</v>
      </c>
      <c r="G275" s="3">
        <f t="shared" ref="G275:G528" si="12">(B275/1000)*(C275*1+D275*2)</f>
        <v>3014.0000000000005</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313893.12</v>
      </c>
      <c r="D285" s="2">
        <f>'PR-RAS'!E289</f>
        <v>5000</v>
      </c>
      <c r="E285" s="2">
        <v>0</v>
      </c>
      <c r="F285" s="2">
        <v>0</v>
      </c>
      <c r="G285" s="3">
        <f t="shared" si="12"/>
        <v>91985.646079999991</v>
      </c>
      <c r="H285" s="3">
        <f t="shared" si="13"/>
        <v>0.11999999999534339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6324.52</v>
      </c>
      <c r="D286" s="2">
        <f>'PR-RAS'!E290</f>
        <v>5000</v>
      </c>
      <c r="E286" s="2">
        <v>0</v>
      </c>
      <c r="F286" s="2">
        <v>0</v>
      </c>
      <c r="G286" s="3">
        <f t="shared" si="12"/>
        <v>4652.4881999999998</v>
      </c>
      <c r="H286" s="3">
        <f t="shared" si="13"/>
        <v>0.47999999999956344</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307568.59999999998</v>
      </c>
      <c r="D290" s="2">
        <f>'PR-RAS'!E294</f>
        <v>0</v>
      </c>
      <c r="E290" s="2">
        <v>0</v>
      </c>
      <c r="F290" s="2">
        <v>0</v>
      </c>
      <c r="G290" s="3">
        <f>(B290/1000)*(C290*1+D290*2)</f>
        <v>88887.325399999987</v>
      </c>
      <c r="H290" s="3">
        <f>ABS(C290-ROUND(C290,0))+ABS(D290-ROUND(D290,0))</f>
        <v>0.40000000002328306</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1288261.2</v>
      </c>
      <c r="D295" s="2">
        <f>'PR-RAS'!E299</f>
        <v>1484703.0699999998</v>
      </c>
      <c r="E295" s="2">
        <v>0</v>
      </c>
      <c r="F295" s="2">
        <v>0</v>
      </c>
      <c r="G295" s="3">
        <f t="shared" si="12"/>
        <v>1251754.1979599998</v>
      </c>
      <c r="H295" s="3">
        <f t="shared" si="13"/>
        <v>0.26999999978579581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975588.55999999982</v>
      </c>
      <c r="D296" s="2">
        <f>'PR-RAS'!E300</f>
        <v>1445282.5399999996</v>
      </c>
      <c r="E296" s="2">
        <v>0</v>
      </c>
      <c r="F296" s="2">
        <v>0</v>
      </c>
      <c r="G296" s="3">
        <f t="shared" si="12"/>
        <v>1140515.3237999997</v>
      </c>
      <c r="H296" s="3">
        <f t="shared" si="13"/>
        <v>0.90000000060535967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1481643.74</v>
      </c>
      <c r="D298" s="2">
        <f>'PR-RAS'!E302</f>
        <v>1918790.19</v>
      </c>
      <c r="E298" s="2">
        <v>0</v>
      </c>
      <c r="F298" s="2">
        <v>0</v>
      </c>
      <c r="G298" s="3">
        <f t="shared" si="12"/>
        <v>1579809.5636400001</v>
      </c>
      <c r="H298" s="3">
        <f t="shared" si="13"/>
        <v>0.44999999995343387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578773.56999999995</v>
      </c>
      <c r="D300" s="2">
        <f>'PR-RAS'!E304</f>
        <v>699512.7</v>
      </c>
      <c r="E300" s="2">
        <v>0</v>
      </c>
      <c r="F300" s="2">
        <v>0</v>
      </c>
      <c r="G300" s="3">
        <f t="shared" si="12"/>
        <v>591361.89202999987</v>
      </c>
      <c r="H300" s="3">
        <f t="shared" si="13"/>
        <v>0.73000000009778887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486.96</v>
      </c>
      <c r="D301" s="2">
        <f>'PR-RAS'!E305</f>
        <v>0</v>
      </c>
      <c r="E301" s="2">
        <v>0</v>
      </c>
      <c r="F301" s="2">
        <v>0</v>
      </c>
      <c r="G301" s="3">
        <f t="shared" si="12"/>
        <v>146.08799999999999</v>
      </c>
      <c r="H301" s="3">
        <f t="shared" si="13"/>
        <v>4.0000000000020464E-2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83196.41</v>
      </c>
      <c r="D303" s="2">
        <f>'PR-RAS'!E308</f>
        <v>50314.78</v>
      </c>
      <c r="E303" s="2">
        <v>0</v>
      </c>
      <c r="F303" s="2">
        <v>0</v>
      </c>
      <c r="G303" s="3">
        <f t="shared" si="12"/>
        <v>55515.442940000001</v>
      </c>
      <c r="H303" s="3">
        <f t="shared" si="13"/>
        <v>0.63000000000465661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39185</v>
      </c>
      <c r="D304" s="2">
        <f>'PR-RAS'!E309</f>
        <v>990</v>
      </c>
      <c r="E304" s="2">
        <v>0</v>
      </c>
      <c r="F304" s="2">
        <v>0</v>
      </c>
      <c r="G304" s="3">
        <f t="shared" si="12"/>
        <v>12472.994999999999</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39185</v>
      </c>
      <c r="D305" s="2">
        <f>'PR-RAS'!E310</f>
        <v>990</v>
      </c>
      <c r="E305" s="2">
        <v>0</v>
      </c>
      <c r="F305" s="2">
        <v>0</v>
      </c>
      <c r="G305" s="3">
        <f t="shared" si="12"/>
        <v>12514.16</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39185</v>
      </c>
      <c r="D306" s="2">
        <f>'PR-RAS'!E311</f>
        <v>990</v>
      </c>
      <c r="E306" s="2">
        <v>0</v>
      </c>
      <c r="F306" s="2">
        <v>0</v>
      </c>
      <c r="G306" s="3">
        <f t="shared" si="12"/>
        <v>12555.324999999999</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44011.41</v>
      </c>
      <c r="D316" s="2">
        <f>'PR-RAS'!E321</f>
        <v>49324.78</v>
      </c>
      <c r="E316" s="2">
        <v>0</v>
      </c>
      <c r="F316" s="2">
        <v>0</v>
      </c>
      <c r="G316" s="3">
        <f t="shared" si="12"/>
        <v>44938.205549999999</v>
      </c>
      <c r="H316" s="3">
        <f t="shared" si="13"/>
        <v>0.63000000000465661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28941.41</v>
      </c>
      <c r="D317" s="2">
        <f>'PR-RAS'!E322</f>
        <v>49324.78</v>
      </c>
      <c r="E317" s="2">
        <v>0</v>
      </c>
      <c r="F317" s="2">
        <v>0</v>
      </c>
      <c r="G317" s="3">
        <f t="shared" si="12"/>
        <v>40318.746520000001</v>
      </c>
      <c r="H317" s="3">
        <f t="shared" si="13"/>
        <v>0.63000000000101863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28941.41</v>
      </c>
      <c r="D318" s="2">
        <f>'PR-RAS'!E323</f>
        <v>49324.78</v>
      </c>
      <c r="E318" s="2">
        <v>0</v>
      </c>
      <c r="F318" s="2">
        <v>0</v>
      </c>
      <c r="G318" s="3">
        <f t="shared" si="12"/>
        <v>40446.337489999998</v>
      </c>
      <c r="H318" s="3">
        <f t="shared" si="13"/>
        <v>0.63000000000101863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15070</v>
      </c>
      <c r="D331" s="2">
        <f>'PR-RAS'!E336</f>
        <v>0</v>
      </c>
      <c r="E331" s="2">
        <v>0</v>
      </c>
      <c r="F331" s="2">
        <v>0</v>
      </c>
      <c r="G331" s="3">
        <f t="shared" si="12"/>
        <v>4973.1000000000004</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15070</v>
      </c>
      <c r="D332" s="2">
        <f>'PR-RAS'!E337</f>
        <v>0</v>
      </c>
      <c r="E332" s="2">
        <v>0</v>
      </c>
      <c r="F332" s="2">
        <v>0</v>
      </c>
      <c r="G332" s="3">
        <f t="shared" si="12"/>
        <v>4988.17</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511666.59</v>
      </c>
      <c r="D355" s="2">
        <f>'PR-RAS'!E360</f>
        <v>1199789.19</v>
      </c>
      <c r="E355" s="2">
        <v>0</v>
      </c>
      <c r="F355" s="2">
        <v>0</v>
      </c>
      <c r="G355" s="3">
        <f t="shared" si="12"/>
        <v>1030580.7193799999</v>
      </c>
      <c r="H355" s="3">
        <f t="shared" si="13"/>
        <v>0.59999999991850927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4995</v>
      </c>
      <c r="D356" s="2">
        <f>'PR-RAS'!E361</f>
        <v>6566.64</v>
      </c>
      <c r="E356" s="2">
        <v>0</v>
      </c>
      <c r="F356" s="2">
        <v>0</v>
      </c>
      <c r="G356" s="3">
        <f t="shared" si="12"/>
        <v>6435.5393999999997</v>
      </c>
      <c r="H356" s="3">
        <f t="shared" si="13"/>
        <v>0.35999999999967258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4995</v>
      </c>
      <c r="D361" s="2">
        <f>'PR-RAS'!E366</f>
        <v>6566.64</v>
      </c>
      <c r="E361" s="2">
        <v>0</v>
      </c>
      <c r="F361" s="2">
        <v>0</v>
      </c>
      <c r="G361" s="3">
        <f t="shared" si="12"/>
        <v>6526.1807999999992</v>
      </c>
      <c r="H361" s="3">
        <f t="shared" si="13"/>
        <v>0.35999999999967258</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4995</v>
      </c>
      <c r="D365" s="2">
        <f>'PR-RAS'!E370</f>
        <v>6566.64</v>
      </c>
      <c r="E365" s="2">
        <v>0</v>
      </c>
      <c r="F365" s="2">
        <v>0</v>
      </c>
      <c r="G365" s="3">
        <f t="shared" si="12"/>
        <v>6598.6939199999997</v>
      </c>
      <c r="H365" s="3">
        <f t="shared" si="13"/>
        <v>0.35999999999967258</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506671.59</v>
      </c>
      <c r="D368" s="2">
        <f>'PR-RAS'!E373</f>
        <v>1193222.55</v>
      </c>
      <c r="E368" s="2">
        <v>0</v>
      </c>
      <c r="F368" s="2">
        <v>0</v>
      </c>
      <c r="G368" s="3">
        <f t="shared" si="12"/>
        <v>1061773.8252300001</v>
      </c>
      <c r="H368" s="3">
        <f t="shared" si="13"/>
        <v>0.8599999999278225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339620.79</v>
      </c>
      <c r="D369" s="2">
        <f>'PR-RAS'!E374</f>
        <v>1026163.47</v>
      </c>
      <c r="E369" s="2">
        <v>0</v>
      </c>
      <c r="F369" s="2">
        <v>0</v>
      </c>
      <c r="G369" s="3">
        <f t="shared" si="12"/>
        <v>880236.76463999995</v>
      </c>
      <c r="H369" s="3">
        <f t="shared" si="13"/>
        <v>0.67999999999301508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305051.78999999998</v>
      </c>
      <c r="D372" s="2">
        <f>'PR-RAS'!E377</f>
        <v>222649.22</v>
      </c>
      <c r="E372" s="2">
        <v>0</v>
      </c>
      <c r="F372" s="2">
        <v>0</v>
      </c>
      <c r="G372" s="3">
        <f t="shared" si="12"/>
        <v>278379.93533000001</v>
      </c>
      <c r="H372" s="3">
        <f t="shared" si="13"/>
        <v>0.43000000002211891</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34569</v>
      </c>
      <c r="D373" s="2">
        <f>'PR-RAS'!E378</f>
        <v>803514.25</v>
      </c>
      <c r="E373" s="2">
        <v>0</v>
      </c>
      <c r="F373" s="2">
        <v>0</v>
      </c>
      <c r="G373" s="3">
        <f t="shared" si="12"/>
        <v>610674.27</v>
      </c>
      <c r="H373" s="3">
        <f t="shared" si="13"/>
        <v>0.25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46013.450000000004</v>
      </c>
      <c r="D374" s="2">
        <f>'PR-RAS'!E379</f>
        <v>69102.03</v>
      </c>
      <c r="E374" s="2">
        <v>0</v>
      </c>
      <c r="F374" s="2">
        <v>0</v>
      </c>
      <c r="G374" s="3">
        <f t="shared" si="12"/>
        <v>68713.131229999999</v>
      </c>
      <c r="H374" s="3">
        <f t="shared" si="13"/>
        <v>0.48000000000320142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2699.81</v>
      </c>
      <c r="D375" s="2">
        <f>'PR-RAS'!E380</f>
        <v>1334.75</v>
      </c>
      <c r="E375" s="2">
        <v>0</v>
      </c>
      <c r="F375" s="2">
        <v>0</v>
      </c>
      <c r="G375" s="3">
        <f t="shared" si="12"/>
        <v>2008.1219399999998</v>
      </c>
      <c r="H375" s="3">
        <f t="shared" si="13"/>
        <v>0.44000000000005457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29527.5</v>
      </c>
      <c r="D377" s="2">
        <f>'PR-RAS'!E382</f>
        <v>0</v>
      </c>
      <c r="E377" s="2">
        <v>0</v>
      </c>
      <c r="F377" s="2">
        <v>0</v>
      </c>
      <c r="G377" s="3">
        <f t="shared" si="12"/>
        <v>11102.34</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2488.4899999999998</v>
      </c>
      <c r="D380" s="2">
        <f>'PR-RAS'!E385</f>
        <v>0</v>
      </c>
      <c r="E380" s="2">
        <v>0</v>
      </c>
      <c r="F380" s="2">
        <v>0</v>
      </c>
      <c r="G380" s="3">
        <f t="shared" si="12"/>
        <v>943.13770999999997</v>
      </c>
      <c r="H380" s="3">
        <f t="shared" si="13"/>
        <v>0.48999999999978172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11297.65</v>
      </c>
      <c r="D381" s="2">
        <f>'PR-RAS'!E386</f>
        <v>67767.28</v>
      </c>
      <c r="E381" s="2">
        <v>0</v>
      </c>
      <c r="F381" s="2">
        <v>0</v>
      </c>
      <c r="G381" s="3">
        <f t="shared" si="12"/>
        <v>55796.239799999996</v>
      </c>
      <c r="H381" s="3">
        <f t="shared" si="13"/>
        <v>0.62999999999919964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61875</v>
      </c>
      <c r="D383" s="2">
        <f>'PR-RAS'!E388</f>
        <v>0</v>
      </c>
      <c r="E383" s="2">
        <v>0</v>
      </c>
      <c r="F383" s="2">
        <v>0</v>
      </c>
      <c r="G383" s="3">
        <f t="shared" si="12"/>
        <v>23636.25</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61875</v>
      </c>
      <c r="D384" s="2">
        <f>'PR-RAS'!E389</f>
        <v>0</v>
      </c>
      <c r="E384" s="2">
        <v>0</v>
      </c>
      <c r="F384" s="2">
        <v>0</v>
      </c>
      <c r="G384" s="3">
        <f t="shared" si="12"/>
        <v>23698.125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1623.96</v>
      </c>
      <c r="D388" s="2">
        <f>'PR-RAS'!E393</f>
        <v>1637.05</v>
      </c>
      <c r="E388" s="2">
        <v>0</v>
      </c>
      <c r="F388" s="2">
        <v>0</v>
      </c>
      <c r="G388" s="3">
        <f t="shared" si="12"/>
        <v>1895.5492199999999</v>
      </c>
      <c r="H388" s="3">
        <f t="shared" si="13"/>
        <v>8.9999999999918145E-2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1623.96</v>
      </c>
      <c r="D389" s="2">
        <f>'PR-RAS'!E394</f>
        <v>1637.05</v>
      </c>
      <c r="E389" s="2">
        <v>0</v>
      </c>
      <c r="F389" s="2">
        <v>0</v>
      </c>
      <c r="G389" s="3">
        <f t="shared" si="12"/>
        <v>1900.4472799999999</v>
      </c>
      <c r="H389" s="3">
        <f t="shared" si="13"/>
        <v>8.9999999999918145E-2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57538.39</v>
      </c>
      <c r="D396" s="2">
        <f>'PR-RAS'!E401</f>
        <v>96320</v>
      </c>
      <c r="E396" s="2">
        <v>0</v>
      </c>
      <c r="F396" s="2">
        <v>0</v>
      </c>
      <c r="G396" s="3">
        <f t="shared" si="12"/>
        <v>98820.46405000001</v>
      </c>
      <c r="H396" s="3">
        <f t="shared" si="13"/>
        <v>0.38999999999941792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57538.39</v>
      </c>
      <c r="D400" s="2">
        <f>'PR-RAS'!E405</f>
        <v>96320</v>
      </c>
      <c r="E400" s="2">
        <v>0</v>
      </c>
      <c r="F400" s="2">
        <v>0</v>
      </c>
      <c r="G400" s="3">
        <f t="shared" si="12"/>
        <v>99821.177610000013</v>
      </c>
      <c r="H400" s="3">
        <f t="shared" si="13"/>
        <v>0.38999999999941792</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428470.18000000005</v>
      </c>
      <c r="D413" s="2">
        <f>'PR-RAS'!E418</f>
        <v>1149474.4099999999</v>
      </c>
      <c r="E413" s="2">
        <v>0</v>
      </c>
      <c r="F413" s="2">
        <v>0</v>
      </c>
      <c r="G413" s="3">
        <f t="shared" si="12"/>
        <v>1123696.628</v>
      </c>
      <c r="H413" s="3">
        <f t="shared" si="13"/>
        <v>0.58999999996740371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94282.77</v>
      </c>
      <c r="E414" s="2">
        <v>0</v>
      </c>
      <c r="F414" s="2">
        <v>0</v>
      </c>
      <c r="G414" s="3">
        <f t="shared" si="12"/>
        <v>77877.568020000006</v>
      </c>
      <c r="H414" s="3">
        <f t="shared" si="13"/>
        <v>0.22999999999592546</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1100</v>
      </c>
      <c r="D416" s="2">
        <f>'PR-RAS'!E421</f>
        <v>1100</v>
      </c>
      <c r="E416" s="2">
        <v>0</v>
      </c>
      <c r="F416" s="2">
        <v>0</v>
      </c>
      <c r="G416" s="3">
        <f t="shared" si="12"/>
        <v>1369.5</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2347046.17</v>
      </c>
      <c r="D417" s="2">
        <f>'PR-RAS'!E422</f>
        <v>2980300.3899999992</v>
      </c>
      <c r="E417" s="2">
        <v>0</v>
      </c>
      <c r="F417" s="2">
        <v>0</v>
      </c>
      <c r="G417" s="3">
        <f t="shared" si="12"/>
        <v>3455981.1311999992</v>
      </c>
      <c r="H417" s="3">
        <f t="shared" si="13"/>
        <v>0.55999999912455678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1799927.79</v>
      </c>
      <c r="D418" s="2">
        <f>'PR-RAS'!E423</f>
        <v>2684492.26</v>
      </c>
      <c r="E418" s="2">
        <v>0</v>
      </c>
      <c r="F418" s="2">
        <v>0</v>
      </c>
      <c r="G418" s="3">
        <f t="shared" si="12"/>
        <v>2989436.4332699999</v>
      </c>
      <c r="H418" s="3">
        <f t="shared" si="13"/>
        <v>0.46999999973922968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547118.37999999989</v>
      </c>
      <c r="D419" s="2">
        <f>'PR-RAS'!E424</f>
        <v>295808.12999999942</v>
      </c>
      <c r="E419" s="2">
        <v>0</v>
      </c>
      <c r="F419" s="2">
        <v>0</v>
      </c>
      <c r="G419" s="3">
        <f t="shared" si="12"/>
        <v>475991.07951999945</v>
      </c>
      <c r="H419" s="3">
        <f t="shared" si="13"/>
        <v>0.50999999931082129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1481643.74</v>
      </c>
      <c r="D421" s="2">
        <f>'PR-RAS'!E426</f>
        <v>2013072.96</v>
      </c>
      <c r="E421" s="2">
        <v>0</v>
      </c>
      <c r="F421" s="2">
        <v>0</v>
      </c>
      <c r="G421" s="3">
        <f t="shared" si="12"/>
        <v>2313271.6571999998</v>
      </c>
      <c r="H421" s="3">
        <f t="shared" si="13"/>
        <v>0.30000000004656613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579873.56999999995</v>
      </c>
      <c r="D423" s="2">
        <f>'PR-RAS'!E428</f>
        <v>700612.7</v>
      </c>
      <c r="E423" s="2">
        <v>0</v>
      </c>
      <c r="F423" s="2">
        <v>0</v>
      </c>
      <c r="G423" s="3">
        <f t="shared" si="12"/>
        <v>836023.76533999981</v>
      </c>
      <c r="H423" s="3">
        <f t="shared" si="13"/>
        <v>0.73000000009778887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14710.14</v>
      </c>
      <c r="D529" s="2">
        <f>'PR-RAS'!E535</f>
        <v>14710.12</v>
      </c>
      <c r="E529" s="2">
        <v>0</v>
      </c>
      <c r="F529" s="2">
        <v>0</v>
      </c>
      <c r="G529" s="3">
        <f t="shared" ref="G529:G836" si="14">(B529/1000)*(C529*1+D529*2)</f>
        <v>23300.840640000002</v>
      </c>
      <c r="H529" s="3">
        <f t="shared" ref="H529:H836" si="15">ABS(C529-ROUND(C529,0))+ABS(D529-ROUND(D529,0))</f>
        <v>0.26000000000021828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14710.14</v>
      </c>
      <c r="D591" s="2">
        <f>'PR-RAS'!E597</f>
        <v>14710.12</v>
      </c>
      <c r="E591" s="2">
        <v>0</v>
      </c>
      <c r="F591" s="2">
        <v>0</v>
      </c>
      <c r="G591" s="3">
        <f t="shared" si="14"/>
        <v>26036.924200000001</v>
      </c>
      <c r="H591" s="3">
        <f t="shared" si="15"/>
        <v>0.26000000000021828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14710.14</v>
      </c>
      <c r="D603" s="2">
        <f>'PR-RAS'!E609</f>
        <v>14710.12</v>
      </c>
      <c r="E603" s="2">
        <v>0</v>
      </c>
      <c r="F603" s="2">
        <v>0</v>
      </c>
      <c r="G603" s="3">
        <f t="shared" si="14"/>
        <v>26566.48876</v>
      </c>
      <c r="H603" s="3">
        <f t="shared" si="15"/>
        <v>0.26000000000021828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14710.14</v>
      </c>
      <c r="D604" s="2">
        <f>'PR-RAS'!E610</f>
        <v>14710.12</v>
      </c>
      <c r="E604" s="2">
        <v>0</v>
      </c>
      <c r="F604" s="2">
        <v>0</v>
      </c>
      <c r="G604" s="3">
        <f t="shared" si="14"/>
        <v>26610.619140000003</v>
      </c>
      <c r="H604" s="3">
        <f t="shared" si="15"/>
        <v>0.26000000000021828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14710.14</v>
      </c>
      <c r="D634" s="2">
        <f>'PR-RAS'!E640</f>
        <v>14710.12</v>
      </c>
      <c r="E634" s="2">
        <v>0</v>
      </c>
      <c r="F634" s="2">
        <v>0</v>
      </c>
      <c r="G634" s="3">
        <f t="shared" si="14"/>
        <v>27934.530540000003</v>
      </c>
      <c r="H634" s="3">
        <f t="shared" si="15"/>
        <v>0.26000000000021828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2347046.17</v>
      </c>
      <c r="D637" s="2">
        <f>'PR-RAS'!E643</f>
        <v>2980300.3899999992</v>
      </c>
      <c r="E637" s="2">
        <v>0</v>
      </c>
      <c r="F637" s="2">
        <v>0</v>
      </c>
      <c r="G637" s="3">
        <f t="shared" si="14"/>
        <v>5283663.4601999987</v>
      </c>
      <c r="H637" s="3">
        <f t="shared" si="15"/>
        <v>0.55999999912455678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1814637.93</v>
      </c>
      <c r="D638" s="2">
        <f>'PR-RAS'!E644</f>
        <v>2699202.38</v>
      </c>
      <c r="E638" s="2">
        <v>0</v>
      </c>
      <c r="F638" s="2">
        <v>0</v>
      </c>
      <c r="G638" s="3">
        <f t="shared" si="14"/>
        <v>4594708.1935299998</v>
      </c>
      <c r="H638" s="3">
        <f t="shared" si="15"/>
        <v>0.44999999995343387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532408.24</v>
      </c>
      <c r="D639" s="2">
        <f>'PR-RAS'!E645</f>
        <v>281098.00999999931</v>
      </c>
      <c r="E639" s="2">
        <v>0</v>
      </c>
      <c r="F639" s="2">
        <v>0</v>
      </c>
      <c r="G639" s="3">
        <f t="shared" si="14"/>
        <v>698357.51787999913</v>
      </c>
      <c r="H639" s="3">
        <f t="shared" si="15"/>
        <v>0.24999999930150807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1481643.74</v>
      </c>
      <c r="D641" s="2">
        <f>'PR-RAS'!E647</f>
        <v>2013072.96</v>
      </c>
      <c r="E641" s="2">
        <v>0</v>
      </c>
      <c r="F641" s="2">
        <v>0</v>
      </c>
      <c r="G641" s="3">
        <f t="shared" si="14"/>
        <v>3524985.3824</v>
      </c>
      <c r="H641" s="3">
        <f t="shared" si="15"/>
        <v>0.30000000004656613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2014051.98</v>
      </c>
      <c r="D643" s="2">
        <f>'PR-RAS'!E649</f>
        <v>2294170.9699999993</v>
      </c>
      <c r="E643" s="2">
        <v>0</v>
      </c>
      <c r="F643" s="2">
        <v>0</v>
      </c>
      <c r="G643" s="3">
        <f t="shared" si="14"/>
        <v>4238736.896639999</v>
      </c>
      <c r="H643" s="3">
        <f t="shared" si="15"/>
        <v>5.000000074505806E-2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1622630.84</v>
      </c>
      <c r="D646" s="2">
        <f>'PR-RAS'!E653</f>
        <v>2132441.7999999998</v>
      </c>
      <c r="E646" s="2">
        <v>0</v>
      </c>
      <c r="F646" s="2">
        <v>0</v>
      </c>
      <c r="G646" s="3">
        <f t="shared" si="14"/>
        <v>3797446.8137999997</v>
      </c>
      <c r="H646" s="3">
        <f t="shared" si="15"/>
        <v>0.36000000010244548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2484278.9300000002</v>
      </c>
      <c r="D647" s="2">
        <f>'PR-RAS'!E654</f>
        <v>3178248.12</v>
      </c>
      <c r="E647" s="2">
        <v>0</v>
      </c>
      <c r="F647" s="2">
        <v>0</v>
      </c>
      <c r="G647" s="3">
        <f t="shared" si="14"/>
        <v>5711140.7598200003</v>
      </c>
      <c r="H647" s="3">
        <f t="shared" si="15"/>
        <v>0.18999999994412065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1974510.83</v>
      </c>
      <c r="D648" s="2">
        <f>'PR-RAS'!E655</f>
        <v>2841010.98</v>
      </c>
      <c r="E648" s="2">
        <v>0</v>
      </c>
      <c r="F648" s="2">
        <v>0</v>
      </c>
      <c r="G648" s="3">
        <f t="shared" si="14"/>
        <v>4953776.7151300004</v>
      </c>
      <c r="H648" s="3">
        <f t="shared" si="15"/>
        <v>0.18999999994412065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2132398.9400000004</v>
      </c>
      <c r="D649" s="2">
        <f>'PR-RAS'!E656</f>
        <v>2469678.94</v>
      </c>
      <c r="E649" s="2">
        <v>0</v>
      </c>
      <c r="F649" s="2">
        <v>0</v>
      </c>
      <c r="G649" s="3">
        <f t="shared" si="14"/>
        <v>4582498.4193600006</v>
      </c>
      <c r="H649" s="3">
        <f t="shared" si="15"/>
        <v>0.11999999964609742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18</v>
      </c>
      <c r="D650" s="2">
        <f>'PR-RAS'!E657</f>
        <v>30</v>
      </c>
      <c r="E650" s="2">
        <v>0</v>
      </c>
      <c r="F650" s="2">
        <v>0</v>
      </c>
      <c r="G650" s="3">
        <f t="shared" si="14"/>
        <v>50.622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v>
      </c>
      <c r="D651" s="2">
        <f>'PR-RAS'!E658</f>
        <v>10</v>
      </c>
      <c r="E651" s="2">
        <v>0</v>
      </c>
      <c r="F651" s="2">
        <v>0</v>
      </c>
      <c r="G651" s="3">
        <f t="shared" si="14"/>
        <v>18.850000000000001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17</v>
      </c>
      <c r="D652" s="2">
        <f>'PR-RAS'!E659</f>
        <v>28</v>
      </c>
      <c r="E652" s="2">
        <v>0</v>
      </c>
      <c r="F652" s="2">
        <v>0</v>
      </c>
      <c r="G652" s="3">
        <f t="shared" si="14"/>
        <v>47.523000000000003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v>
      </c>
      <c r="D653" s="2">
        <f>'PR-RAS'!E660</f>
        <v>8</v>
      </c>
      <c r="E653" s="2">
        <v>0</v>
      </c>
      <c r="F653" s="2">
        <v>0</v>
      </c>
      <c r="G653" s="3">
        <f t="shared" si="14"/>
        <v>15.648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806.8</v>
      </c>
      <c r="D655" s="2">
        <f>'PR-RAS'!E662</f>
        <v>1175.06</v>
      </c>
      <c r="E655" s="2">
        <v>0</v>
      </c>
      <c r="F655" s="2">
        <v>0</v>
      </c>
      <c r="G655" s="3">
        <f t="shared" si="14"/>
        <v>2064.6256800000001</v>
      </c>
      <c r="H655" s="3">
        <f t="shared" si="15"/>
        <v>0.25999999999999091</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2039.53</v>
      </c>
      <c r="E656" s="2">
        <v>0</v>
      </c>
      <c r="F656" s="2">
        <v>0</v>
      </c>
      <c r="G656" s="3">
        <f t="shared" ref="G656:G657" si="16">(B656/1000)*(C656*1+D656*2)</f>
        <v>2671.7843000000003</v>
      </c>
      <c r="H656" s="3">
        <f t="shared" ref="H656:H657" si="17">ABS(C656-ROUND(C656,0))+ABS(D656-ROUND(D656,0))</f>
        <v>0.47000000000002728</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30613.64</v>
      </c>
      <c r="D657" s="2">
        <f>'PR-RAS'!E664</f>
        <v>38408.03</v>
      </c>
      <c r="E657" s="2">
        <v>0</v>
      </c>
      <c r="F657" s="2">
        <v>0</v>
      </c>
      <c r="G657" s="3">
        <f t="shared" si="16"/>
        <v>70473.883199999997</v>
      </c>
      <c r="H657" s="3">
        <f t="shared" si="17"/>
        <v>0.38999999999941792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50982.97</v>
      </c>
      <c r="D662" s="2">
        <f>'PR-RAS'!E669</f>
        <v>47572</v>
      </c>
      <c r="E662" s="2">
        <v>0</v>
      </c>
      <c r="F662" s="2">
        <v>0</v>
      </c>
      <c r="G662" s="3">
        <f t="shared" si="14"/>
        <v>96589.92717000001</v>
      </c>
      <c r="H662" s="3">
        <f t="shared" si="15"/>
        <v>2.9999999998835847E-2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221518.26</v>
      </c>
      <c r="D666" s="2">
        <f>'PR-RAS'!E673</f>
        <v>426277.03</v>
      </c>
      <c r="E666" s="2">
        <v>0</v>
      </c>
      <c r="F666" s="2">
        <v>0</v>
      </c>
      <c r="G666" s="3">
        <f t="shared" si="14"/>
        <v>714258.0928000001</v>
      </c>
      <c r="H666" s="3">
        <f t="shared" si="15"/>
        <v>0.2900000000372529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3055.8</v>
      </c>
      <c r="D670" s="2">
        <f>'PR-RAS'!E677</f>
        <v>0</v>
      </c>
      <c r="E670" s="2">
        <v>0</v>
      </c>
      <c r="F670" s="2">
        <v>0</v>
      </c>
      <c r="G670" s="3">
        <f t="shared" si="14"/>
        <v>2044.3302000000003</v>
      </c>
      <c r="H670" s="3">
        <f t="shared" si="15"/>
        <v>0.1999999999998181</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13233.85</v>
      </c>
      <c r="D671" s="2">
        <f>'PR-RAS'!E678</f>
        <v>55438.46</v>
      </c>
      <c r="E671" s="2">
        <v>0</v>
      </c>
      <c r="F671" s="2">
        <v>0</v>
      </c>
      <c r="G671" s="3">
        <f t="shared" si="14"/>
        <v>83154.21590000001</v>
      </c>
      <c r="H671" s="3">
        <f t="shared" si="15"/>
        <v>0.60999999999876309</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23622</v>
      </c>
      <c r="D674" s="2">
        <f>'PR-RAS'!E681</f>
        <v>7042.5</v>
      </c>
      <c r="E674" s="2">
        <v>0</v>
      </c>
      <c r="F674" s="2">
        <v>0</v>
      </c>
      <c r="G674" s="3">
        <f t="shared" si="14"/>
        <v>25376.811000000002</v>
      </c>
      <c r="H674" s="3">
        <f t="shared" si="15"/>
        <v>0.5</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38673.550000000003</v>
      </c>
      <c r="D676" s="2">
        <f>'PR-RAS'!E683</f>
        <v>32068.33</v>
      </c>
      <c r="E676" s="2">
        <v>0</v>
      </c>
      <c r="F676" s="2">
        <v>0</v>
      </c>
      <c r="G676" s="3">
        <f t="shared" si="14"/>
        <v>69396.89175000001</v>
      </c>
      <c r="H676" s="3">
        <f t="shared" si="15"/>
        <v>0.77999999999883585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650</v>
      </c>
      <c r="D677" s="2">
        <f>'PR-RAS'!E684</f>
        <v>0</v>
      </c>
      <c r="E677" s="2">
        <v>0</v>
      </c>
      <c r="F677" s="2">
        <v>0</v>
      </c>
      <c r="G677" s="3">
        <f t="shared" si="14"/>
        <v>439.40000000000003</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471762.72</v>
      </c>
      <c r="E695" s="2">
        <v>0</v>
      </c>
      <c r="F695" s="2">
        <v>0</v>
      </c>
      <c r="G695" s="3">
        <f t="shared" si="14"/>
        <v>654806.65535999986</v>
      </c>
      <c r="H695" s="3">
        <f t="shared" si="15"/>
        <v>0.28000000002793968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277866.55</v>
      </c>
      <c r="D701" s="2">
        <f>'PR-RAS'!E708</f>
        <v>0</v>
      </c>
      <c r="E701" s="2">
        <v>0</v>
      </c>
      <c r="F701" s="2">
        <v>0</v>
      </c>
      <c r="G701" s="3">
        <f t="shared" si="14"/>
        <v>194506.58499999999</v>
      </c>
      <c r="H701" s="3">
        <f t="shared" si="15"/>
        <v>0.45000000001164153</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202609.71</v>
      </c>
      <c r="D704" s="2">
        <f>'PR-RAS'!E711</f>
        <v>248131.84</v>
      </c>
      <c r="E704" s="2">
        <v>0</v>
      </c>
      <c r="F704" s="2">
        <v>0</v>
      </c>
      <c r="G704" s="3">
        <f t="shared" ref="G704:G707" si="20">(B704/1000)*(C704*1+D704*2)</f>
        <v>491307.99316999997</v>
      </c>
      <c r="H704" s="3">
        <f t="shared" ref="H704:H707" si="21">ABS(C704-ROUND(C704,0))+ABS(D704-ROUND(D704,0))</f>
        <v>0.45000000001164153</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1.69</v>
      </c>
      <c r="D705" s="2">
        <f>'PR-RAS'!E712</f>
        <v>1.71</v>
      </c>
      <c r="E705" s="2">
        <v>0</v>
      </c>
      <c r="F705" s="2">
        <v>0</v>
      </c>
      <c r="G705" s="3">
        <f t="shared" si="20"/>
        <v>3.5974399999999993</v>
      </c>
      <c r="H705" s="3">
        <f t="shared" si="21"/>
        <v>0.60000000000000009</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20320.54</v>
      </c>
      <c r="D717" s="2">
        <f>'PR-RAS'!E724</f>
        <v>19770.43</v>
      </c>
      <c r="E717" s="2">
        <v>0</v>
      </c>
      <c r="F717" s="2">
        <v>0</v>
      </c>
      <c r="G717" s="3">
        <f t="shared" si="14"/>
        <v>42860.7624</v>
      </c>
      <c r="H717" s="3">
        <f t="shared" si="15"/>
        <v>0.88999999999941792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250</v>
      </c>
      <c r="D719" s="2">
        <f>'PR-RAS'!E726</f>
        <v>614.21</v>
      </c>
      <c r="E719" s="2">
        <v>0</v>
      </c>
      <c r="F719" s="2">
        <v>0</v>
      </c>
      <c r="G719" s="3">
        <f t="shared" si="14"/>
        <v>1061.5055600000001</v>
      </c>
      <c r="H719" s="3">
        <f t="shared" si="15"/>
        <v>0.21000000000003638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1500</v>
      </c>
      <c r="E725" s="2">
        <v>0</v>
      </c>
      <c r="F725" s="2">
        <v>0</v>
      </c>
      <c r="G725" s="3">
        <f t="shared" si="14"/>
        <v>3185.6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882.88</v>
      </c>
      <c r="E726" s="2">
        <v>0</v>
      </c>
      <c r="F726" s="2">
        <v>0</v>
      </c>
      <c r="G726" s="3">
        <f t="shared" si="14"/>
        <v>1280.1759999999999</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13165.1</v>
      </c>
      <c r="D727" s="2">
        <f>'PR-RAS'!E734</f>
        <v>7387.65</v>
      </c>
      <c r="E727" s="2">
        <v>0</v>
      </c>
      <c r="F727" s="2">
        <v>0</v>
      </c>
      <c r="G727" s="3">
        <f t="shared" si="14"/>
        <v>20284.7304</v>
      </c>
      <c r="H727" s="3">
        <f t="shared" si="15"/>
        <v>0.4500000000007276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2426.88</v>
      </c>
      <c r="D729" s="2">
        <f>'PR-RAS'!E736</f>
        <v>135.5</v>
      </c>
      <c r="E729" s="2">
        <v>0</v>
      </c>
      <c r="F729" s="2">
        <v>0</v>
      </c>
      <c r="G729" s="3">
        <f t="shared" si="14"/>
        <v>1964.05664</v>
      </c>
      <c r="H729" s="3">
        <f t="shared" si="15"/>
        <v>0.61999999999989086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3545.59</v>
      </c>
      <c r="D731" s="2">
        <f>'PR-RAS'!E738</f>
        <v>36.86</v>
      </c>
      <c r="E731" s="2">
        <v>0</v>
      </c>
      <c r="F731" s="2">
        <v>0</v>
      </c>
      <c r="G731" s="3">
        <f t="shared" si="14"/>
        <v>2642.0962999999997</v>
      </c>
      <c r="H731" s="3">
        <f t="shared" si="15"/>
        <v>0.54999999999985505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5149.92</v>
      </c>
      <c r="D734" s="2">
        <f>'PR-RAS'!E741</f>
        <v>6764.6</v>
      </c>
      <c r="E734" s="2">
        <v>0</v>
      </c>
      <c r="F734" s="2">
        <v>0</v>
      </c>
      <c r="G734" s="3">
        <f t="shared" si="14"/>
        <v>13691.794960000001</v>
      </c>
      <c r="H734" s="3">
        <f t="shared" si="15"/>
        <v>0.47999999999956344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111.85</v>
      </c>
      <c r="E735" s="2">
        <v>0</v>
      </c>
      <c r="F735" s="2">
        <v>0</v>
      </c>
      <c r="G735" s="3">
        <f t="shared" si="14"/>
        <v>164.19579999999999</v>
      </c>
      <c r="H735" s="3">
        <f t="shared" si="15"/>
        <v>0.15000000000000568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2586</v>
      </c>
      <c r="E737" s="2">
        <v>0</v>
      </c>
      <c r="F737" s="2">
        <v>0</v>
      </c>
      <c r="G737" s="3">
        <f t="shared" si="28"/>
        <v>3806.5920000000001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1939.46</v>
      </c>
      <c r="D753" s="2">
        <f>'PR-RAS'!E760</f>
        <v>1518.92</v>
      </c>
      <c r="E753" s="2">
        <v>0</v>
      </c>
      <c r="F753" s="2">
        <v>0</v>
      </c>
      <c r="G753" s="3">
        <f t="shared" si="14"/>
        <v>3742.9295999999999</v>
      </c>
      <c r="H753" s="3">
        <f t="shared" si="15"/>
        <v>0.53999999999996362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47982.51</v>
      </c>
      <c r="E780" s="2">
        <v>0</v>
      </c>
      <c r="F780" s="2">
        <v>0</v>
      </c>
      <c r="G780" s="3">
        <f t="shared" si="14"/>
        <v>74756.750580000007</v>
      </c>
      <c r="H780" s="3">
        <f t="shared" si="15"/>
        <v>0.48999999999796273</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61735.59</v>
      </c>
      <c r="E816" s="2">
        <v>0</v>
      </c>
      <c r="F816" s="2">
        <v>0</v>
      </c>
      <c r="G816" s="3">
        <f t="shared" si="14"/>
        <v>100629.01169999999</v>
      </c>
      <c r="H816" s="3">
        <f t="shared" si="15"/>
        <v>0.41000000000349246</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16035</v>
      </c>
      <c r="D836" s="2">
        <f>'PR-RAS'!E843</f>
        <v>18218.46</v>
      </c>
      <c r="E836" s="2">
        <v>0</v>
      </c>
      <c r="F836" s="2">
        <v>0</v>
      </c>
      <c r="G836" s="3">
        <f t="shared" si="14"/>
        <v>43814.053199999995</v>
      </c>
      <c r="H836" s="3">
        <f t="shared" si="15"/>
        <v>0.45999999999912689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477.78</v>
      </c>
      <c r="D839" s="2">
        <f>'PR-RAS'!E846</f>
        <v>0</v>
      </c>
      <c r="E839" s="2">
        <v>0</v>
      </c>
      <c r="F839" s="2">
        <v>0</v>
      </c>
      <c r="G839" s="3">
        <f t="shared" si="34"/>
        <v>400.37963999999994</v>
      </c>
      <c r="H839" s="3">
        <f t="shared" si="35"/>
        <v>0.22000000000002728</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3318.08</v>
      </c>
      <c r="D841" s="2">
        <f>'PR-RAS'!E848</f>
        <v>3318.08</v>
      </c>
      <c r="E841" s="2">
        <v>0</v>
      </c>
      <c r="F841" s="2">
        <v>0</v>
      </c>
      <c r="G841" s="3">
        <f t="shared" si="34"/>
        <v>8361.5615999999991</v>
      </c>
      <c r="H841" s="3">
        <f t="shared" si="35"/>
        <v>0.15999999999985448</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6588.17</v>
      </c>
      <c r="D843" s="2">
        <f>'PR-RAS'!E850</f>
        <v>4860</v>
      </c>
      <c r="E843" s="2">
        <v>0</v>
      </c>
      <c r="F843" s="2">
        <v>0</v>
      </c>
      <c r="G843" s="3">
        <f t="shared" si="34"/>
        <v>13731.479139999999</v>
      </c>
      <c r="H843" s="3">
        <f t="shared" si="35"/>
        <v>0.17000000000007276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13.27</v>
      </c>
      <c r="E844" s="2">
        <v>0</v>
      </c>
      <c r="F844" s="2">
        <v>0</v>
      </c>
      <c r="G844" s="3">
        <f t="shared" si="34"/>
        <v>22.37322</v>
      </c>
      <c r="H844" s="3">
        <f t="shared" si="35"/>
        <v>0.26999999999999957</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2497.5</v>
      </c>
      <c r="D845" s="2">
        <f>'PR-RAS'!E852</f>
        <v>3359.54</v>
      </c>
      <c r="E845" s="2">
        <v>0</v>
      </c>
      <c r="F845" s="2">
        <v>0</v>
      </c>
      <c r="G845" s="3">
        <f t="shared" si="34"/>
        <v>7778.7935199999993</v>
      </c>
      <c r="H845" s="3">
        <f t="shared" si="35"/>
        <v>0.96000000000003638</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4610.79</v>
      </c>
      <c r="D846" s="2">
        <f>'PR-RAS'!E853</f>
        <v>7067.58</v>
      </c>
      <c r="E846" s="2">
        <v>0</v>
      </c>
      <c r="F846" s="2">
        <v>0</v>
      </c>
      <c r="G846" s="3">
        <f t="shared" si="34"/>
        <v>15840.32775</v>
      </c>
      <c r="H846" s="3">
        <f t="shared" si="35"/>
        <v>0.63000000000010914</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388.49</v>
      </c>
      <c r="D847" s="2">
        <f>'PR-RAS'!E854</f>
        <v>1569.09</v>
      </c>
      <c r="E847" s="2">
        <v>0</v>
      </c>
      <c r="F847" s="2">
        <v>0</v>
      </c>
      <c r="G847" s="3">
        <f t="shared" si="34"/>
        <v>2983.5628200000001</v>
      </c>
      <c r="H847" s="3">
        <f t="shared" si="35"/>
        <v>0.57999999999992724</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3612.31</v>
      </c>
      <c r="D848" s="2">
        <f>'PR-RAS'!E855</f>
        <v>5459.87</v>
      </c>
      <c r="E848" s="2">
        <v>0</v>
      </c>
      <c r="F848" s="2">
        <v>0</v>
      </c>
      <c r="G848" s="3">
        <f t="shared" si="34"/>
        <v>12308.646349999999</v>
      </c>
      <c r="H848" s="3">
        <f t="shared" si="35"/>
        <v>0.44000000000005457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48583.31</v>
      </c>
      <c r="D849" s="2">
        <f>'PR-RAS'!E856</f>
        <v>60551.88</v>
      </c>
      <c r="E849" s="2">
        <v>0</v>
      </c>
      <c r="F849" s="2">
        <v>0</v>
      </c>
      <c r="G849" s="3">
        <f t="shared" si="34"/>
        <v>143894.63536000001</v>
      </c>
      <c r="H849" s="3">
        <f t="shared" si="35"/>
        <v>0.43000000000029104</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6324.52</v>
      </c>
      <c r="D850" s="2">
        <f>'PR-RAS'!E857</f>
        <v>5000</v>
      </c>
      <c r="E850" s="2">
        <v>0</v>
      </c>
      <c r="F850" s="2">
        <v>0</v>
      </c>
      <c r="G850" s="3">
        <f t="shared" si="34"/>
        <v>13859.51748</v>
      </c>
      <c r="H850" s="3">
        <f t="shared" si="35"/>
        <v>0.47999999999956344</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307568.59999999998</v>
      </c>
      <c r="D863" s="2">
        <f>'PR-RAS'!E870</f>
        <v>0</v>
      </c>
      <c r="E863" s="2">
        <v>0</v>
      </c>
      <c r="F863" s="2">
        <v>0</v>
      </c>
      <c r="G863" s="3">
        <f t="shared" ref="G863:G865" si="36">(B863/1000)*(C863*1+D863*2)</f>
        <v>265124.13319999998</v>
      </c>
      <c r="H863" s="3">
        <f t="shared" ref="H863:H865" si="37">ABS(C863-ROUND(C863,0))+ABS(D863-ROUND(D863,0))</f>
        <v>0.40000000002328306</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14710.14</v>
      </c>
      <c r="D974" s="2">
        <f>'PR-RAS'!E981</f>
        <v>14710.12</v>
      </c>
      <c r="E974" s="2">
        <v>0</v>
      </c>
      <c r="F974" s="2">
        <v>0</v>
      </c>
      <c r="G974" s="3">
        <f t="shared" si="34"/>
        <v>42938.85974</v>
      </c>
      <c r="H974" s="3">
        <f t="shared" si="35"/>
        <v>0.26000000000021828</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20512976.57</v>
      </c>
      <c r="D1011" s="7">
        <f>BILANCA!E6</f>
        <v>21485232.199999999</v>
      </c>
      <c r="E1011" s="7">
        <v>0</v>
      </c>
      <c r="F1011" s="7">
        <v>0</v>
      </c>
      <c r="G1011" s="8">
        <f t="shared" ref="G1011:G1306" si="38">B1011/1000*C1011+B1011/500*D1011</f>
        <v>63483.440969999996</v>
      </c>
      <c r="H1011" s="8">
        <f t="shared" si="35"/>
        <v>0.62999999895691872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17793914.199999999</v>
      </c>
      <c r="D1012" s="2">
        <f>BILANCA!E7</f>
        <v>18308689</v>
      </c>
      <c r="E1012" s="2">
        <v>0</v>
      </c>
      <c r="F1012" s="2">
        <v>0</v>
      </c>
      <c r="G1012" s="3">
        <f t="shared" si="38"/>
        <v>108822.58440000001</v>
      </c>
      <c r="H1012" s="3">
        <f t="shared" si="35"/>
        <v>0.19999999925494194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1498519.0699999998</v>
      </c>
      <c r="D1013" s="2">
        <f>BILANCA!E8</f>
        <v>1497420.7</v>
      </c>
      <c r="E1013" s="2">
        <v>0</v>
      </c>
      <c r="F1013" s="2">
        <v>0</v>
      </c>
      <c r="G1013" s="3">
        <f t="shared" si="38"/>
        <v>13480.081409999999</v>
      </c>
      <c r="H1013" s="3">
        <f t="shared" si="35"/>
        <v>0.36999999987892807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1446454.88</v>
      </c>
      <c r="D1014" s="2">
        <f>BILANCA!E9</f>
        <v>1445356.51</v>
      </c>
      <c r="E1014" s="2">
        <v>0</v>
      </c>
      <c r="F1014" s="2">
        <v>0</v>
      </c>
      <c r="G1014" s="3">
        <f t="shared" si="38"/>
        <v>17348.671600000001</v>
      </c>
      <c r="H1014" s="3">
        <f t="shared" si="35"/>
        <v>0.61000000010244548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52064.19</v>
      </c>
      <c r="D1015" s="2">
        <f>BILANCA!E10</f>
        <v>52064.19</v>
      </c>
      <c r="E1015" s="2">
        <v>0</v>
      </c>
      <c r="F1015" s="2">
        <v>0</v>
      </c>
      <c r="G1015" s="3">
        <f t="shared" si="38"/>
        <v>780.96285000000012</v>
      </c>
      <c r="H1015" s="3">
        <f t="shared" si="35"/>
        <v>0.38000000000465661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16295370.140000001</v>
      </c>
      <c r="D1017" s="2">
        <f>BILANCA!E12</f>
        <v>16039267.800000001</v>
      </c>
      <c r="E1017" s="2">
        <v>0</v>
      </c>
      <c r="F1017" s="2">
        <v>0</v>
      </c>
      <c r="G1017" s="3">
        <f t="shared" si="38"/>
        <v>338617.34018000006</v>
      </c>
      <c r="H1017" s="3">
        <f t="shared" si="35"/>
        <v>0.33999999985098839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16106291.440000001</v>
      </c>
      <c r="D1018" s="2">
        <f>BILANCA!E13</f>
        <v>15807481.74</v>
      </c>
      <c r="E1018" s="2">
        <v>0</v>
      </c>
      <c r="F1018" s="2">
        <v>0</v>
      </c>
      <c r="G1018" s="3">
        <f t="shared" si="38"/>
        <v>381770.03936000005</v>
      </c>
      <c r="H1018" s="3">
        <f t="shared" si="35"/>
        <v>0.70000000111758709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75338.16</v>
      </c>
      <c r="D1019" s="2">
        <f>BILANCA!E14</f>
        <v>75338.16</v>
      </c>
      <c r="E1019" s="2">
        <v>0</v>
      </c>
      <c r="F1019" s="2">
        <v>0</v>
      </c>
      <c r="G1019" s="3">
        <f t="shared" si="38"/>
        <v>2034.1303200000002</v>
      </c>
      <c r="H1019" s="3">
        <f t="shared" si="35"/>
        <v>0.32000000000698492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1921314.9</v>
      </c>
      <c r="D1020" s="2">
        <f>BILANCA!E15</f>
        <v>1963188.51</v>
      </c>
      <c r="E1020" s="2">
        <v>0</v>
      </c>
      <c r="F1020" s="2">
        <v>0</v>
      </c>
      <c r="G1020" s="3">
        <f t="shared" si="38"/>
        <v>58476.919200000004</v>
      </c>
      <c r="H1020" s="3">
        <f t="shared" si="35"/>
        <v>0.59000000008381903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14328076.9</v>
      </c>
      <c r="D1021" s="2">
        <f>BILANCA!E16</f>
        <v>14566913.619999999</v>
      </c>
      <c r="E1021" s="2">
        <v>0</v>
      </c>
      <c r="F1021" s="2">
        <v>0</v>
      </c>
      <c r="G1021" s="3">
        <f t="shared" si="38"/>
        <v>478080.94553999999</v>
      </c>
      <c r="H1021" s="3">
        <f t="shared" si="35"/>
        <v>0.48000000044703484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2858950.69</v>
      </c>
      <c r="D1022" s="2">
        <f>BILANCA!E17</f>
        <v>2917307.64</v>
      </c>
      <c r="E1022" s="2">
        <v>0</v>
      </c>
      <c r="F1022" s="2">
        <v>0</v>
      </c>
      <c r="G1022" s="3">
        <f t="shared" si="38"/>
        <v>104322.79164000001</v>
      </c>
      <c r="H1022" s="3">
        <f t="shared" si="35"/>
        <v>0.66999999992549419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3077389.21</v>
      </c>
      <c r="D1023" s="2">
        <f>BILANCA!E18</f>
        <v>3715266.19</v>
      </c>
      <c r="E1023" s="2">
        <v>0</v>
      </c>
      <c r="F1023" s="2">
        <v>0</v>
      </c>
      <c r="G1023" s="3">
        <f t="shared" si="38"/>
        <v>136602.98066999999</v>
      </c>
      <c r="H1023" s="3">
        <f t="shared" si="35"/>
        <v>0.39999999990686774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90833.020000000019</v>
      </c>
      <c r="D1024" s="2">
        <f>BILANCA!E19</f>
        <v>125999.22999999998</v>
      </c>
      <c r="E1024" s="2">
        <v>0</v>
      </c>
      <c r="F1024" s="2">
        <v>0</v>
      </c>
      <c r="G1024" s="3">
        <f t="shared" si="38"/>
        <v>4799.6407199999994</v>
      </c>
      <c r="H1024" s="3">
        <f t="shared" si="35"/>
        <v>0.25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117642.59</v>
      </c>
      <c r="D1025" s="2">
        <f>BILANCA!E20</f>
        <v>115719.17</v>
      </c>
      <c r="E1025" s="2">
        <v>0</v>
      </c>
      <c r="F1025" s="2">
        <v>0</v>
      </c>
      <c r="G1025" s="3">
        <f t="shared" si="38"/>
        <v>5236.2139499999994</v>
      </c>
      <c r="H1025" s="3">
        <f t="shared" si="35"/>
        <v>0.58000000000174623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23563.67</v>
      </c>
      <c r="D1026" s="2">
        <f>BILANCA!E21</f>
        <v>25905.99</v>
      </c>
      <c r="E1026" s="2">
        <v>0</v>
      </c>
      <c r="F1026" s="2">
        <v>0</v>
      </c>
      <c r="G1026" s="3">
        <f t="shared" si="38"/>
        <v>1206.0104000000001</v>
      </c>
      <c r="H1026" s="3">
        <f t="shared" si="35"/>
        <v>0.34000000000014552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68422.399999999994</v>
      </c>
      <c r="D1027" s="2">
        <f>BILANCA!E22</f>
        <v>68778.45</v>
      </c>
      <c r="E1027" s="2">
        <v>0</v>
      </c>
      <c r="F1027" s="2">
        <v>0</v>
      </c>
      <c r="G1027" s="3">
        <f t="shared" si="38"/>
        <v>3501.6481000000003</v>
      </c>
      <c r="H1027" s="3">
        <f t="shared" si="35"/>
        <v>0.84999999999126885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112.69</v>
      </c>
      <c r="D1029" s="2">
        <f>BILANCA!E24</f>
        <v>112.69</v>
      </c>
      <c r="E1029" s="2">
        <v>0</v>
      </c>
      <c r="F1029" s="2">
        <v>0</v>
      </c>
      <c r="G1029" s="3">
        <f t="shared" si="38"/>
        <v>6.42333</v>
      </c>
      <c r="H1029" s="3">
        <f t="shared" si="35"/>
        <v>0.62000000000000455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8315.75</v>
      </c>
      <c r="D1030" s="2">
        <f>BILANCA!E25</f>
        <v>8315.75</v>
      </c>
      <c r="E1030" s="2">
        <v>0</v>
      </c>
      <c r="F1030" s="2">
        <v>0</v>
      </c>
      <c r="G1030" s="3">
        <f t="shared" si="38"/>
        <v>498.94499999999999</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117361.99</v>
      </c>
      <c r="D1031" s="2">
        <f>BILANCA!E26</f>
        <v>183236.2</v>
      </c>
      <c r="E1031" s="2">
        <v>0</v>
      </c>
      <c r="F1031" s="2">
        <v>0</v>
      </c>
      <c r="G1031" s="3">
        <f t="shared" si="38"/>
        <v>10160.522190000002</v>
      </c>
      <c r="H1031" s="3">
        <f t="shared" si="35"/>
        <v>0.21000000000640284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244586.07</v>
      </c>
      <c r="D1033" s="2">
        <f>BILANCA!E28</f>
        <v>276069.02</v>
      </c>
      <c r="E1033" s="2">
        <v>0</v>
      </c>
      <c r="F1033" s="2">
        <v>0</v>
      </c>
      <c r="G1033" s="3">
        <f t="shared" si="38"/>
        <v>18324.65453</v>
      </c>
      <c r="H1033" s="3">
        <f t="shared" si="35"/>
        <v>9.0000000025611371E-2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77842.390000000014</v>
      </c>
      <c r="D1034" s="2">
        <f>BILANCA!E29</f>
        <v>57513.780000000028</v>
      </c>
      <c r="E1034" s="2">
        <v>0</v>
      </c>
      <c r="F1034" s="2">
        <v>0</v>
      </c>
      <c r="G1034" s="3">
        <f t="shared" si="38"/>
        <v>4628.8788000000013</v>
      </c>
      <c r="H1034" s="3">
        <f t="shared" si="35"/>
        <v>0.60999999998603016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477000.65</v>
      </c>
      <c r="D1035" s="2">
        <f>BILANCA!E30</f>
        <v>477000.65</v>
      </c>
      <c r="E1035" s="2">
        <v>0</v>
      </c>
      <c r="F1035" s="2">
        <v>0</v>
      </c>
      <c r="G1035" s="3">
        <f t="shared" si="38"/>
        <v>35775.048750000002</v>
      </c>
      <c r="H1035" s="3">
        <f t="shared" si="35"/>
        <v>0.69999999995343387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399158.26</v>
      </c>
      <c r="D1039" s="2">
        <f>BILANCA!E34</f>
        <v>419486.87</v>
      </c>
      <c r="E1039" s="2">
        <v>0</v>
      </c>
      <c r="F1039" s="2">
        <v>0</v>
      </c>
      <c r="G1039" s="3">
        <f t="shared" si="38"/>
        <v>35905.828000000001</v>
      </c>
      <c r="H1039" s="3">
        <f t="shared" si="35"/>
        <v>0.39000000001396984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3791.3299999999872</v>
      </c>
      <c r="D1040" s="2">
        <f>BILANCA!E35</f>
        <v>4498.8899999999994</v>
      </c>
      <c r="E1040" s="2">
        <v>0</v>
      </c>
      <c r="F1040" s="2">
        <v>0</v>
      </c>
      <c r="G1040" s="3">
        <f t="shared" si="38"/>
        <v>383.67329999999959</v>
      </c>
      <c r="H1040" s="3">
        <f t="shared" si="35"/>
        <v>0.43999999998777639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89186.37</v>
      </c>
      <c r="D1041" s="2">
        <f>BILANCA!E36</f>
        <v>90823.42</v>
      </c>
      <c r="E1041" s="2">
        <v>0</v>
      </c>
      <c r="F1041" s="2">
        <v>0</v>
      </c>
      <c r="G1041" s="3">
        <f t="shared" si="38"/>
        <v>8395.8295099999996</v>
      </c>
      <c r="H1041" s="3">
        <f t="shared" si="35"/>
        <v>0.78999999999359716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4087.87</v>
      </c>
      <c r="D1042" s="2">
        <f>BILANCA!E37</f>
        <v>4087.87</v>
      </c>
      <c r="E1042" s="2">
        <v>0</v>
      </c>
      <c r="F1042" s="2">
        <v>0</v>
      </c>
      <c r="G1042" s="3">
        <f t="shared" si="38"/>
        <v>392.43552</v>
      </c>
      <c r="H1042" s="3">
        <f t="shared" si="35"/>
        <v>0.26000000000021828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89482.91</v>
      </c>
      <c r="D1045" s="2">
        <f>BILANCA!E40</f>
        <v>90412.4</v>
      </c>
      <c r="E1045" s="2">
        <v>0</v>
      </c>
      <c r="F1045" s="2">
        <v>0</v>
      </c>
      <c r="G1045" s="3">
        <f t="shared" si="38"/>
        <v>9460.7698500000006</v>
      </c>
      <c r="H1045" s="3">
        <f t="shared" si="35"/>
        <v>0.48999999999068677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30254.27</v>
      </c>
      <c r="D1047" s="2">
        <f>BILANCA!E42</f>
        <v>30254.27</v>
      </c>
      <c r="E1047" s="2">
        <v>0</v>
      </c>
      <c r="F1047" s="2">
        <v>0</v>
      </c>
      <c r="G1047" s="3">
        <f t="shared" si="38"/>
        <v>3358.22397</v>
      </c>
      <c r="H1047" s="3">
        <f t="shared" si="35"/>
        <v>0.54000000000087311</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30254.27</v>
      </c>
      <c r="D1049" s="2">
        <f>BILANCA!E44</f>
        <v>30254.27</v>
      </c>
      <c r="E1049" s="2">
        <v>0</v>
      </c>
      <c r="F1049" s="2">
        <v>0</v>
      </c>
      <c r="G1049" s="3">
        <f t="shared" si="38"/>
        <v>3539.7495899999999</v>
      </c>
      <c r="H1049" s="3">
        <f t="shared" si="35"/>
        <v>0.54000000000087311</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16611.959999999963</v>
      </c>
      <c r="D1050" s="2">
        <f>BILANCA!E45</f>
        <v>43774.159999999974</v>
      </c>
      <c r="E1050" s="2">
        <v>0</v>
      </c>
      <c r="F1050" s="2">
        <v>0</v>
      </c>
      <c r="G1050" s="3">
        <f t="shared" si="38"/>
        <v>4166.4111999999968</v>
      </c>
      <c r="H1050" s="3">
        <f t="shared" si="35"/>
        <v>0.20000000001164153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24248.45</v>
      </c>
      <c r="D1052" s="2">
        <f>BILANCA!E47</f>
        <v>22156.57</v>
      </c>
      <c r="E1052" s="2">
        <v>0</v>
      </c>
      <c r="F1052" s="2">
        <v>0</v>
      </c>
      <c r="G1052" s="3">
        <f t="shared" si="38"/>
        <v>2879.5867800000001</v>
      </c>
      <c r="H1052" s="3">
        <f t="shared" si="35"/>
        <v>0.88000000000101863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8981.68</v>
      </c>
      <c r="D1053" s="2">
        <f>BILANCA!E48</f>
        <v>8981.68</v>
      </c>
      <c r="E1053" s="2">
        <v>0</v>
      </c>
      <c r="F1053" s="2">
        <v>0</v>
      </c>
      <c r="G1053" s="3">
        <f t="shared" si="38"/>
        <v>1158.63672</v>
      </c>
      <c r="H1053" s="3">
        <f t="shared" si="35"/>
        <v>0.63999999999941792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339073.72</v>
      </c>
      <c r="D1054" s="2">
        <f>BILANCA!E49</f>
        <v>367643.72</v>
      </c>
      <c r="E1054" s="2">
        <v>0</v>
      </c>
      <c r="F1054" s="2">
        <v>0</v>
      </c>
      <c r="G1054" s="3">
        <f t="shared" si="38"/>
        <v>47271.891039999995</v>
      </c>
      <c r="H1054" s="3">
        <f t="shared" si="35"/>
        <v>0.56000000005587935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355691.89</v>
      </c>
      <c r="D1055" s="2">
        <f>BILANCA!E50</f>
        <v>355007.81</v>
      </c>
      <c r="E1055" s="2">
        <v>0</v>
      </c>
      <c r="F1055" s="2">
        <v>0</v>
      </c>
      <c r="G1055" s="3">
        <f t="shared" si="38"/>
        <v>47956.837950000001</v>
      </c>
      <c r="H1055" s="3">
        <f t="shared" si="35"/>
        <v>0.29999999998835847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24.989999999997963</v>
      </c>
      <c r="D1057" s="2">
        <f>BILANCA!E52</f>
        <v>24.989999999997963</v>
      </c>
      <c r="E1057" s="2">
        <v>0</v>
      </c>
      <c r="F1057" s="2">
        <v>0</v>
      </c>
      <c r="G1057" s="3">
        <f t="shared" si="38"/>
        <v>3.5235899999997127</v>
      </c>
      <c r="H1057" s="3">
        <f t="shared" si="35"/>
        <v>2.0000000004074536E-2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24425.96</v>
      </c>
      <c r="D1059" s="2">
        <f>BILANCA!E54</f>
        <v>22886.78</v>
      </c>
      <c r="E1059" s="2">
        <v>0</v>
      </c>
      <c r="F1059" s="2">
        <v>0</v>
      </c>
      <c r="G1059" s="3">
        <f t="shared" si="38"/>
        <v>3439.7764799999995</v>
      </c>
      <c r="H1059" s="3">
        <f t="shared" si="35"/>
        <v>0.26000000000203727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24400.97</v>
      </c>
      <c r="D1060" s="2">
        <f>BILANCA!E55</f>
        <v>22861.79</v>
      </c>
      <c r="E1060" s="2">
        <v>0</v>
      </c>
      <c r="F1060" s="2">
        <v>0</v>
      </c>
      <c r="G1060" s="3">
        <f t="shared" si="38"/>
        <v>3506.2275</v>
      </c>
      <c r="H1060" s="3">
        <f t="shared" si="35"/>
        <v>0.23999999999796273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771975.51</v>
      </c>
      <c r="E1061" s="2">
        <v>0</v>
      </c>
      <c r="F1061" s="2">
        <v>0</v>
      </c>
      <c r="G1061" s="3">
        <f t="shared" si="38"/>
        <v>78741.50202</v>
      </c>
      <c r="H1061" s="3">
        <f t="shared" si="35"/>
        <v>0.48999999999068677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764600.51</v>
      </c>
      <c r="E1062" s="2">
        <v>0</v>
      </c>
      <c r="F1062" s="2">
        <v>0</v>
      </c>
      <c r="G1062" s="3">
        <f t="shared" si="38"/>
        <v>79518.453039999993</v>
      </c>
      <c r="H1062" s="3">
        <f t="shared" si="35"/>
        <v>0.48999999999068677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7375</v>
      </c>
      <c r="E1066" s="2">
        <v>0</v>
      </c>
      <c r="F1066" s="2">
        <v>0</v>
      </c>
      <c r="G1066" s="3">
        <f t="shared" si="38"/>
        <v>826</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2719062.37</v>
      </c>
      <c r="D1074" s="2">
        <f>BILANCA!E69</f>
        <v>3176543.2</v>
      </c>
      <c r="E1074" s="2">
        <v>0</v>
      </c>
      <c r="F1074" s="2">
        <v>0</v>
      </c>
      <c r="G1074" s="3">
        <f t="shared" si="38"/>
        <v>580617.52127999999</v>
      </c>
      <c r="H1074" s="3">
        <f t="shared" si="35"/>
        <v>0.57000000029802322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2132398.94</v>
      </c>
      <c r="D1075" s="2">
        <f>BILANCA!E70</f>
        <v>2469678.94</v>
      </c>
      <c r="E1075" s="2">
        <v>0</v>
      </c>
      <c r="F1075" s="2">
        <v>0</v>
      </c>
      <c r="G1075" s="3">
        <f t="shared" si="38"/>
        <v>459664.19329999998</v>
      </c>
      <c r="H1075" s="3">
        <f t="shared" si="35"/>
        <v>0.12000000011175871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2132398.94</v>
      </c>
      <c r="D1076" s="2">
        <f>BILANCA!E71</f>
        <v>2469678.94</v>
      </c>
      <c r="E1076" s="2">
        <v>0</v>
      </c>
      <c r="F1076" s="2">
        <v>0</v>
      </c>
      <c r="G1076" s="3">
        <f t="shared" si="38"/>
        <v>466735.95012000005</v>
      </c>
      <c r="H1076" s="3">
        <f t="shared" si="35"/>
        <v>0.12000000011175871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2132398.94</v>
      </c>
      <c r="D1078" s="2">
        <f>BILANCA!E73</f>
        <v>2469678.94</v>
      </c>
      <c r="E1078" s="2">
        <v>0</v>
      </c>
      <c r="F1078" s="2">
        <v>0</v>
      </c>
      <c r="G1078" s="3">
        <f t="shared" si="38"/>
        <v>480879.46376000001</v>
      </c>
      <c r="H1078" s="3">
        <f t="shared" si="35"/>
        <v>0.12000000011175871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2090.1</v>
      </c>
      <c r="D1087" s="2">
        <f>BILANCA!E82</f>
        <v>942.65</v>
      </c>
      <c r="E1087" s="2">
        <v>0</v>
      </c>
      <c r="F1087" s="2">
        <v>0</v>
      </c>
      <c r="G1087" s="3">
        <f t="shared" si="38"/>
        <v>306.10579999999993</v>
      </c>
      <c r="H1087" s="3">
        <f t="shared" si="35"/>
        <v>0.44999999999993179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11.13</v>
      </c>
      <c r="E1089" s="2">
        <v>0</v>
      </c>
      <c r="F1089" s="2">
        <v>0</v>
      </c>
      <c r="G1089" s="3">
        <f t="shared" si="38"/>
        <v>1.7585400000000002</v>
      </c>
      <c r="H1089" s="3">
        <f t="shared" si="35"/>
        <v>0.13000000000000078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167.36</v>
      </c>
      <c r="E1090" s="2">
        <v>0</v>
      </c>
      <c r="F1090" s="2">
        <v>0</v>
      </c>
      <c r="G1090" s="3">
        <f t="shared" si="38"/>
        <v>26.777600000000003</v>
      </c>
      <c r="H1090" s="3">
        <f t="shared" si="35"/>
        <v>0.36000000000001364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2090.1</v>
      </c>
      <c r="D1092" s="2">
        <f>BILANCA!E87</f>
        <v>764.16</v>
      </c>
      <c r="E1092" s="2">
        <v>0</v>
      </c>
      <c r="F1092" s="2">
        <v>0</v>
      </c>
      <c r="G1092" s="3">
        <f t="shared" si="38"/>
        <v>296.71044000000001</v>
      </c>
      <c r="H1092" s="3">
        <f t="shared" si="35"/>
        <v>0.25999999999987722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5308.91</v>
      </c>
      <c r="D1140" s="2">
        <f>BILANCA!E135</f>
        <v>5308.91</v>
      </c>
      <c r="E1140" s="2">
        <v>0</v>
      </c>
      <c r="F1140" s="2">
        <v>0</v>
      </c>
      <c r="G1140" s="3">
        <f t="shared" si="38"/>
        <v>2070.4749000000002</v>
      </c>
      <c r="H1140" s="3">
        <f t="shared" si="41"/>
        <v>0.18000000000029104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5308.91</v>
      </c>
      <c r="D1141" s="2">
        <f>BILANCA!E136</f>
        <v>5308.91</v>
      </c>
      <c r="E1141" s="2">
        <v>0</v>
      </c>
      <c r="F1141" s="2">
        <v>0</v>
      </c>
      <c r="G1141" s="3">
        <f t="shared" si="38"/>
        <v>2086.4016300000003</v>
      </c>
      <c r="H1141" s="3">
        <f t="shared" si="41"/>
        <v>0.18000000000029104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5308.91</v>
      </c>
      <c r="D1145" s="2">
        <f>BILANCA!E140</f>
        <v>5308.91</v>
      </c>
      <c r="E1145" s="2">
        <v>0</v>
      </c>
      <c r="F1145" s="2">
        <v>0</v>
      </c>
      <c r="G1145" s="3">
        <f t="shared" si="38"/>
        <v>2150.1085499999999</v>
      </c>
      <c r="H1145" s="3">
        <f t="shared" si="41"/>
        <v>0.18000000000029104</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578164.42000000004</v>
      </c>
      <c r="D1152" s="2">
        <f>BILANCA!E147</f>
        <v>699512.70000000007</v>
      </c>
      <c r="E1152" s="2">
        <v>0</v>
      </c>
      <c r="F1152" s="2">
        <v>0</v>
      </c>
      <c r="G1152" s="3">
        <f t="shared" si="38"/>
        <v>280760.95444</v>
      </c>
      <c r="H1152" s="3">
        <f t="shared" si="41"/>
        <v>0.71999999997206032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20049.759999999998</v>
      </c>
      <c r="D1153" s="2">
        <f>BILANCA!E148</f>
        <v>20806.099999999999</v>
      </c>
      <c r="E1153" s="2">
        <v>0</v>
      </c>
      <c r="F1153" s="2">
        <v>0</v>
      </c>
      <c r="G1153" s="3">
        <f t="shared" si="38"/>
        <v>8817.6602799999982</v>
      </c>
      <c r="H1153" s="3">
        <f t="shared" si="41"/>
        <v>0.34000000000014552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134555.32</v>
      </c>
      <c r="E1155" s="2">
        <v>0</v>
      </c>
      <c r="F1155" s="2">
        <v>0</v>
      </c>
      <c r="G1155" s="3">
        <f t="shared" si="38"/>
        <v>39021.042800000003</v>
      </c>
      <c r="H1155" s="3">
        <f t="shared" si="41"/>
        <v>0.32000000000698492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127541.23</v>
      </c>
      <c r="E1158" s="2">
        <v>0</v>
      </c>
      <c r="F1158" s="2">
        <v>0</v>
      </c>
      <c r="G1158" s="3">
        <f t="shared" si="38"/>
        <v>37752.204079999996</v>
      </c>
      <c r="H1158" s="3">
        <f t="shared" si="41"/>
        <v>0.22999999999592546</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7014.09</v>
      </c>
      <c r="E1159" s="2">
        <v>0</v>
      </c>
      <c r="F1159" s="2">
        <v>0</v>
      </c>
      <c r="G1159" s="3">
        <f t="shared" si="38"/>
        <v>2090.1988200000001</v>
      </c>
      <c r="H1159" s="3">
        <f t="shared" si="41"/>
        <v>9.0000000000145519E-2</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236429.56</v>
      </c>
      <c r="D1164" s="2">
        <f>BILANCA!E159</f>
        <v>254049.07</v>
      </c>
      <c r="E1164" s="2">
        <v>0</v>
      </c>
      <c r="F1164" s="2">
        <v>0</v>
      </c>
      <c r="G1164" s="3">
        <f t="shared" si="38"/>
        <v>114657.26579999999</v>
      </c>
      <c r="H1164" s="3">
        <f t="shared" si="41"/>
        <v>0.51000000000931323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45498.63</v>
      </c>
      <c r="D1165" s="2">
        <f>BILANCA!E160</f>
        <v>47467.37</v>
      </c>
      <c r="E1165" s="2">
        <v>0</v>
      </c>
      <c r="F1165" s="2">
        <v>0</v>
      </c>
      <c r="G1165" s="3">
        <f t="shared" si="38"/>
        <v>21767.172350000001</v>
      </c>
      <c r="H1165" s="3">
        <f t="shared" si="41"/>
        <v>0.74000000000523869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356585.64</v>
      </c>
      <c r="D1166" s="2">
        <f>BILANCA!E161</f>
        <v>307590.68</v>
      </c>
      <c r="E1166" s="2">
        <v>0</v>
      </c>
      <c r="F1166" s="2">
        <v>0</v>
      </c>
      <c r="G1166" s="3">
        <f t="shared" si="38"/>
        <v>151595.652</v>
      </c>
      <c r="H1166" s="3">
        <f t="shared" si="41"/>
        <v>0.67999999999301508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3375.88</v>
      </c>
      <c r="D1168" s="2">
        <f>BILANCA!E163</f>
        <v>289.76</v>
      </c>
      <c r="E1168" s="2">
        <v>0</v>
      </c>
      <c r="F1168" s="2">
        <v>0</v>
      </c>
      <c r="G1168" s="3">
        <f t="shared" si="38"/>
        <v>624.95320000000004</v>
      </c>
      <c r="H1168" s="3">
        <f t="shared" si="41"/>
        <v>0.35999999999989996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83775.05</v>
      </c>
      <c r="D1169" s="2">
        <f>BILANCA!E164</f>
        <v>65245.599999999999</v>
      </c>
      <c r="E1169" s="2">
        <v>0</v>
      </c>
      <c r="F1169" s="2">
        <v>0</v>
      </c>
      <c r="G1169" s="3">
        <f t="shared" si="38"/>
        <v>34068.333750000005</v>
      </c>
      <c r="H1169" s="3">
        <f t="shared" si="41"/>
        <v>0.45000000000436557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1100</v>
      </c>
      <c r="D1170" s="2">
        <f>BILANCA!E165</f>
        <v>1100</v>
      </c>
      <c r="E1170" s="2">
        <v>0</v>
      </c>
      <c r="F1170" s="2">
        <v>0</v>
      </c>
      <c r="G1170" s="3">
        <f t="shared" si="38"/>
        <v>528</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1100</v>
      </c>
      <c r="D1172" s="2">
        <f>BILANCA!E167</f>
        <v>1100</v>
      </c>
      <c r="E1172" s="2">
        <v>0</v>
      </c>
      <c r="F1172" s="2">
        <v>0</v>
      </c>
      <c r="G1172" s="3">
        <f t="shared" si="38"/>
        <v>534.6</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20512976.57</v>
      </c>
      <c r="D1180" s="2">
        <f>BILANCA!E176</f>
        <v>21485232.199999999</v>
      </c>
      <c r="E1180" s="2">
        <v>0</v>
      </c>
      <c r="F1180" s="2">
        <v>0</v>
      </c>
      <c r="G1180" s="3">
        <f t="shared" si="38"/>
        <v>10792184.9649</v>
      </c>
      <c r="H1180" s="3">
        <f t="shared" si="41"/>
        <v>0.62999999895691872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181589.88</v>
      </c>
      <c r="D1181" s="2">
        <f>BILANCA!E177</f>
        <v>231138.57</v>
      </c>
      <c r="E1181" s="2">
        <v>0</v>
      </c>
      <c r="F1181" s="2">
        <v>0</v>
      </c>
      <c r="G1181" s="3">
        <f t="shared" si="38"/>
        <v>110101.26042000002</v>
      </c>
      <c r="H1181" s="3">
        <f t="shared" si="41"/>
        <v>0.54999999998835847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75956.37999999999</v>
      </c>
      <c r="D1182" s="2">
        <f>BILANCA!E178</f>
        <v>68696.909999999989</v>
      </c>
      <c r="E1182" s="2">
        <v>0</v>
      </c>
      <c r="F1182" s="2">
        <v>0</v>
      </c>
      <c r="G1182" s="3">
        <f t="shared" si="38"/>
        <v>36696.234399999987</v>
      </c>
      <c r="H1182" s="3">
        <f t="shared" si="41"/>
        <v>0.47000000000116415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44148.06</v>
      </c>
      <c r="D1183" s="2">
        <f>BILANCA!E179</f>
        <v>43676.42</v>
      </c>
      <c r="E1183" s="2">
        <v>0</v>
      </c>
      <c r="F1183" s="2">
        <v>0</v>
      </c>
      <c r="G1183" s="3">
        <f t="shared" si="38"/>
        <v>22749.655699999996</v>
      </c>
      <c r="H1183" s="3">
        <f t="shared" si="41"/>
        <v>0.47999999999592546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26699.87</v>
      </c>
      <c r="D1184" s="2">
        <f>BILANCA!E180</f>
        <v>22809.29</v>
      </c>
      <c r="E1184" s="2">
        <v>0</v>
      </c>
      <c r="F1184" s="2">
        <v>0</v>
      </c>
      <c r="G1184" s="3">
        <f t="shared" si="38"/>
        <v>12583.4103</v>
      </c>
      <c r="H1184" s="3">
        <f t="shared" si="41"/>
        <v>0.42000000000189175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5108.4500000000007</v>
      </c>
      <c r="D1185" s="2">
        <f>BILANCA!E181</f>
        <v>2211.1999999999998</v>
      </c>
      <c r="E1185" s="2">
        <v>0</v>
      </c>
      <c r="F1185" s="2">
        <v>0</v>
      </c>
      <c r="G1185" s="3">
        <f t="shared" si="38"/>
        <v>1667.8987499999998</v>
      </c>
      <c r="H1185" s="3">
        <f t="shared" si="41"/>
        <v>0.6500000000005457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4884.68</v>
      </c>
      <c r="D1187" s="2">
        <f>BILANCA!E183</f>
        <v>2043.03</v>
      </c>
      <c r="E1187" s="2">
        <v>0</v>
      </c>
      <c r="F1187" s="2">
        <v>0</v>
      </c>
      <c r="G1187" s="3">
        <f t="shared" si="38"/>
        <v>1587.82098</v>
      </c>
      <c r="H1187" s="3">
        <f t="shared" si="41"/>
        <v>0.34999999999968168</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223.77</v>
      </c>
      <c r="D1188" s="2">
        <f>BILANCA!E184</f>
        <v>168.17</v>
      </c>
      <c r="E1188" s="2">
        <v>0</v>
      </c>
      <c r="F1188" s="2">
        <v>0</v>
      </c>
      <c r="G1188" s="3">
        <f t="shared" si="38"/>
        <v>99.699579999999997</v>
      </c>
      <c r="H1188" s="3">
        <f t="shared" si="41"/>
        <v>0.39999999999997726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29508.14</v>
      </c>
      <c r="D1201" s="2">
        <f>BILANCA!E197</f>
        <v>75900.600000000006</v>
      </c>
      <c r="E1201" s="2">
        <v>0</v>
      </c>
      <c r="F1201" s="2">
        <v>0</v>
      </c>
      <c r="G1201" s="3">
        <f t="shared" si="38"/>
        <v>34630.083940000004</v>
      </c>
      <c r="H1201" s="3">
        <f t="shared" si="41"/>
        <v>0.53999999999359716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29508.14</v>
      </c>
      <c r="D1203" s="2">
        <f>BILANCA!E199</f>
        <v>75900.600000000006</v>
      </c>
      <c r="E1203" s="2">
        <v>0</v>
      </c>
      <c r="F1203" s="2">
        <v>0</v>
      </c>
      <c r="G1203" s="3">
        <f t="shared" si="44"/>
        <v>34992.702620000004</v>
      </c>
      <c r="H1203" s="3">
        <f t="shared" si="45"/>
        <v>0.53999999999359716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58840.69</v>
      </c>
      <c r="D1223" s="2">
        <f>BILANCA!E219</f>
        <v>44130.35</v>
      </c>
      <c r="E1223" s="2">
        <v>0</v>
      </c>
      <c r="F1223" s="2">
        <v>0</v>
      </c>
      <c r="G1223" s="3">
        <f t="shared" si="38"/>
        <v>31332.59607</v>
      </c>
      <c r="H1223" s="3">
        <f t="shared" si="41"/>
        <v>0.6599999999962165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58840.69</v>
      </c>
      <c r="D1224" s="2">
        <f>BILANCA!E220</f>
        <v>44130.35</v>
      </c>
      <c r="E1224" s="2">
        <v>0</v>
      </c>
      <c r="F1224" s="2">
        <v>0</v>
      </c>
      <c r="G1224" s="3">
        <f t="shared" si="38"/>
        <v>31479.697459999999</v>
      </c>
      <c r="H1224" s="3">
        <f t="shared" si="41"/>
        <v>0.6599999999962165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58840.69</v>
      </c>
      <c r="D1229" s="2">
        <f>BILANCA!E225</f>
        <v>44130.35</v>
      </c>
      <c r="E1229" s="2">
        <v>0</v>
      </c>
      <c r="F1229" s="2">
        <v>0</v>
      </c>
      <c r="G1229" s="3">
        <f t="shared" si="38"/>
        <v>32215.204409999998</v>
      </c>
      <c r="H1229" s="3">
        <f t="shared" si="41"/>
        <v>0.6599999999962165</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2300</v>
      </c>
      <c r="D1251" s="2">
        <f>BILANCA!E247</f>
        <v>76.53</v>
      </c>
      <c r="E1251" s="2">
        <v>0</v>
      </c>
      <c r="F1251" s="2">
        <v>0</v>
      </c>
      <c r="G1251" s="3">
        <f>B1251/1000*C1251+B1251/500*D1251</f>
        <v>591.18745999999999</v>
      </c>
      <c r="H1251" s="3">
        <f>ABS(C1251-ROUND(C1251,0))+ABS(D1251-ROUND(D1251,0))</f>
        <v>0.46999999999999886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14984.67</v>
      </c>
      <c r="D1252" s="2">
        <f>BILANCA!E248</f>
        <v>42334.18</v>
      </c>
      <c r="E1252" s="2">
        <v>0</v>
      </c>
      <c r="F1252" s="2">
        <v>0</v>
      </c>
      <c r="G1252" s="3">
        <f t="shared" si="38"/>
        <v>24116.03326</v>
      </c>
      <c r="H1252" s="3">
        <f t="shared" si="41"/>
        <v>0.51000000000021828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2550.86</v>
      </c>
      <c r="E1253" s="2">
        <v>0</v>
      </c>
      <c r="F1253" s="2">
        <v>0</v>
      </c>
      <c r="G1253" s="3">
        <f t="shared" si="38"/>
        <v>1239.7179599999999</v>
      </c>
      <c r="H1253" s="3">
        <f t="shared" si="41"/>
        <v>0.13999999999987267</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14984.67</v>
      </c>
      <c r="D1254" s="2">
        <f>BILANCA!E250</f>
        <v>39783.32</v>
      </c>
      <c r="E1254" s="2">
        <v>0</v>
      </c>
      <c r="F1254" s="2">
        <v>0</v>
      </c>
      <c r="G1254" s="3">
        <f t="shared" si="38"/>
        <v>23070.519639999999</v>
      </c>
      <c r="H1254" s="3">
        <f t="shared" si="41"/>
        <v>0.6499999999996362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20331386.690000001</v>
      </c>
      <c r="D1255" s="2">
        <f>BILANCA!E251</f>
        <v>21254093.629999999</v>
      </c>
      <c r="E1255" s="2">
        <v>0</v>
      </c>
      <c r="F1255" s="2">
        <v>0</v>
      </c>
      <c r="G1255" s="3">
        <f t="shared" si="38"/>
        <v>15395695.61775</v>
      </c>
      <c r="H1255" s="3">
        <f t="shared" si="41"/>
        <v>0.67999999970197678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17737461.140000001</v>
      </c>
      <c r="D1256" s="2">
        <f>BILANCA!E252</f>
        <v>18259309.960000001</v>
      </c>
      <c r="E1256" s="2">
        <v>0</v>
      </c>
      <c r="F1256" s="2">
        <v>0</v>
      </c>
      <c r="G1256" s="3">
        <f t="shared" si="38"/>
        <v>13346995.940760002</v>
      </c>
      <c r="H1256" s="3">
        <f t="shared" si="41"/>
        <v>0.17999999970197678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17823491.600000001</v>
      </c>
      <c r="D1257" s="2">
        <f>BILANCA!E253</f>
        <v>18333128.609999999</v>
      </c>
      <c r="E1257" s="2">
        <v>0</v>
      </c>
      <c r="F1257" s="2">
        <v>0</v>
      </c>
      <c r="G1257" s="3">
        <f t="shared" si="38"/>
        <v>13458967.95854</v>
      </c>
      <c r="H1257" s="3">
        <f t="shared" si="41"/>
        <v>0.78999999910593033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86030.46</v>
      </c>
      <c r="D1258" s="2">
        <f>BILANCA!E254</f>
        <v>73818.649999999994</v>
      </c>
      <c r="E1258" s="2">
        <v>0</v>
      </c>
      <c r="F1258" s="2">
        <v>0</v>
      </c>
      <c r="G1258" s="3">
        <f t="shared" si="38"/>
        <v>57949.604480000002</v>
      </c>
      <c r="H1258" s="3">
        <f t="shared" si="41"/>
        <v>0.81000000001222361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2014051.98</v>
      </c>
      <c r="D1259" s="2">
        <f>BILANCA!E255</f>
        <v>2294170.9699999997</v>
      </c>
      <c r="E1259" s="2">
        <v>0</v>
      </c>
      <c r="F1259" s="2">
        <v>0</v>
      </c>
      <c r="G1259" s="3">
        <f t="shared" si="38"/>
        <v>1643996.0860799998</v>
      </c>
      <c r="H1259" s="3">
        <f t="shared" si="41"/>
        <v>5.0000000279396772E-2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2028762.1199999999</v>
      </c>
      <c r="D1260" s="2">
        <f>BILANCA!E256</f>
        <v>2928182.32</v>
      </c>
      <c r="E1260" s="2">
        <v>0</v>
      </c>
      <c r="F1260" s="2">
        <v>0</v>
      </c>
      <c r="G1260" s="3">
        <f t="shared" si="38"/>
        <v>1971281.69</v>
      </c>
      <c r="H1260" s="3">
        <f t="shared" si="41"/>
        <v>0.43999999971129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1933865.14</v>
      </c>
      <c r="D1261" s="2">
        <f>BILANCA!E257</f>
        <v>2928182.32</v>
      </c>
      <c r="E1261" s="2">
        <v>0</v>
      </c>
      <c r="F1261" s="2">
        <v>0</v>
      </c>
      <c r="G1261" s="3">
        <f t="shared" si="38"/>
        <v>1955347.67478</v>
      </c>
      <c r="H1261" s="3">
        <f t="shared" si="41"/>
        <v>0.45999999972991645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94896.98</v>
      </c>
      <c r="D1262" s="2">
        <f>BILANCA!E258</f>
        <v>0</v>
      </c>
      <c r="E1262" s="2">
        <v>0</v>
      </c>
      <c r="F1262" s="2">
        <v>0</v>
      </c>
      <c r="G1262" s="3">
        <f t="shared" si="38"/>
        <v>23914.038959999998</v>
      </c>
      <c r="H1262" s="3">
        <f t="shared" si="41"/>
        <v>2.0000000004074536E-2</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14710.14</v>
      </c>
      <c r="D1264" s="2">
        <f>BILANCA!E260</f>
        <v>634011.35</v>
      </c>
      <c r="E1264" s="2">
        <v>0</v>
      </c>
      <c r="F1264" s="2">
        <v>0</v>
      </c>
      <c r="G1264" s="3">
        <f t="shared" si="38"/>
        <v>325814.14136000001</v>
      </c>
      <c r="H1264" s="3">
        <f t="shared" si="41"/>
        <v>0.48999999997613486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619301.23</v>
      </c>
      <c r="E1266" s="2">
        <v>0</v>
      </c>
      <c r="F1266" s="2">
        <v>0</v>
      </c>
      <c r="G1266" s="3">
        <f t="shared" si="38"/>
        <v>317082.22976000002</v>
      </c>
      <c r="H1266" s="3">
        <f t="shared" si="41"/>
        <v>0.22999999998137355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14710.14</v>
      </c>
      <c r="D1267" s="2">
        <f>BILANCA!E263</f>
        <v>14710.12</v>
      </c>
      <c r="E1267" s="2">
        <v>0</v>
      </c>
      <c r="F1267" s="2">
        <v>0</v>
      </c>
      <c r="G1267" s="3">
        <f t="shared" si="38"/>
        <v>11341.507659999999</v>
      </c>
      <c r="H1267" s="3">
        <f t="shared" si="41"/>
        <v>0.26000000000021828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578773.57000000007</v>
      </c>
      <c r="D1278" s="2">
        <f>BILANCA!E274</f>
        <v>699512.7</v>
      </c>
      <c r="E1278" s="2">
        <v>0</v>
      </c>
      <c r="F1278" s="2">
        <v>0</v>
      </c>
      <c r="G1278" s="3">
        <f t="shared" si="38"/>
        <v>530050.12396</v>
      </c>
      <c r="H1278" s="3">
        <f t="shared" si="41"/>
        <v>0.72999999998137355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12736.61</v>
      </c>
      <c r="D1279" s="2">
        <f>BILANCA!E275</f>
        <v>14834.3</v>
      </c>
      <c r="E1279" s="2">
        <v>0</v>
      </c>
      <c r="F1279" s="2">
        <v>0</v>
      </c>
      <c r="G1279" s="3">
        <f t="shared" ref="G1279:G1294" si="48">B1279/1000*C1279+B1279/500*D1279</f>
        <v>11407.001490000001</v>
      </c>
      <c r="H1279" s="3">
        <f t="shared" ref="H1279:H1294" si="49">ABS(C1279-ROUND(C1279,0))+ABS(D1279-ROUND(D1279,0))</f>
        <v>0.68999999999869033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134555.32</v>
      </c>
      <c r="E1281" s="2">
        <v>0</v>
      </c>
      <c r="F1281" s="2">
        <v>0</v>
      </c>
      <c r="G1281" s="3">
        <f t="shared" si="48"/>
        <v>72928.983440000011</v>
      </c>
      <c r="H1281" s="3">
        <f t="shared" si="49"/>
        <v>0.32000000000698492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124671.09</v>
      </c>
      <c r="E1284" s="2">
        <v>0</v>
      </c>
      <c r="F1284" s="2">
        <v>0</v>
      </c>
      <c r="G1284" s="3">
        <f t="shared" si="48"/>
        <v>68319.757320000004</v>
      </c>
      <c r="H1284" s="3">
        <f t="shared" si="49"/>
        <v>8.999999999650754E-2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7014.09</v>
      </c>
      <c r="E1285" s="2">
        <v>0</v>
      </c>
      <c r="F1285" s="2">
        <v>0</v>
      </c>
      <c r="G1285" s="3">
        <f t="shared" si="48"/>
        <v>3857.7495000000004</v>
      </c>
      <c r="H1285" s="3">
        <f t="shared" si="49"/>
        <v>9.0000000000145519E-2</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2870.14</v>
      </c>
      <c r="E1287" s="2">
        <v>0</v>
      </c>
      <c r="F1287" s="2">
        <v>0</v>
      </c>
      <c r="G1287" s="3">
        <f t="shared" si="48"/>
        <v>1590.05756</v>
      </c>
      <c r="H1287" s="3">
        <f t="shared" si="49"/>
        <v>0.13999999999987267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211643.3</v>
      </c>
      <c r="D1290" s="2">
        <f>BILANCA!E286</f>
        <v>224859.76</v>
      </c>
      <c r="E1290" s="2">
        <v>0</v>
      </c>
      <c r="F1290" s="2">
        <v>0</v>
      </c>
      <c r="G1290" s="3">
        <f t="shared" si="48"/>
        <v>185181.58960000001</v>
      </c>
      <c r="H1290" s="3">
        <f t="shared" si="49"/>
        <v>0.53999999997904524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329.59</v>
      </c>
      <c r="D1291" s="2">
        <f>BILANCA!E287</f>
        <v>17404.96</v>
      </c>
      <c r="E1291" s="2">
        <v>0</v>
      </c>
      <c r="F1291" s="2">
        <v>0</v>
      </c>
      <c r="G1291" s="3">
        <f t="shared" si="48"/>
        <v>9874.2023100000006</v>
      </c>
      <c r="H1291" s="3">
        <f t="shared" si="49"/>
        <v>0.45000000000089813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340791.89</v>
      </c>
      <c r="D1292" s="2">
        <f>BILANCA!E288</f>
        <v>307568.59999999998</v>
      </c>
      <c r="E1292" s="2">
        <v>0</v>
      </c>
      <c r="F1292" s="2">
        <v>0</v>
      </c>
      <c r="G1292" s="3">
        <f t="shared" si="48"/>
        <v>269572.00337999995</v>
      </c>
      <c r="H1292" s="3">
        <f t="shared" si="49"/>
        <v>0.51000000000931323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13272.18</v>
      </c>
      <c r="D1294" s="2">
        <f>BILANCA!E290</f>
        <v>289.76</v>
      </c>
      <c r="E1294" s="2">
        <v>0</v>
      </c>
      <c r="F1294" s="2">
        <v>0</v>
      </c>
      <c r="G1294" s="3">
        <f t="shared" si="48"/>
        <v>3933.8827999999999</v>
      </c>
      <c r="H1294" s="3">
        <f t="shared" si="49"/>
        <v>0.42000000000030013</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1100</v>
      </c>
      <c r="D1295" s="2">
        <f>BILANCA!E291</f>
        <v>1100</v>
      </c>
      <c r="E1295" s="2">
        <v>0</v>
      </c>
      <c r="F1295" s="2">
        <v>0</v>
      </c>
      <c r="G1295" s="3">
        <f t="shared" si="38"/>
        <v>940.5</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1100</v>
      </c>
      <c r="D1296" s="2">
        <f>BILANCA!E292</f>
        <v>1100</v>
      </c>
      <c r="E1296" s="2">
        <v>0</v>
      </c>
      <c r="F1296" s="2">
        <v>0</v>
      </c>
      <c r="G1296" s="3">
        <f t="shared" ref="G1296:G1299" si="50">B1296/1000*C1296+B1296/500*D1296</f>
        <v>943.8</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1396532.1</v>
      </c>
      <c r="D1301" s="2">
        <f>BILANCA!E297</f>
        <v>2078334.73</v>
      </c>
      <c r="E1301" s="2">
        <v>0</v>
      </c>
      <c r="F1301" s="2">
        <v>0</v>
      </c>
      <c r="G1301" s="3">
        <f t="shared" si="38"/>
        <v>1615981.65396</v>
      </c>
      <c r="H1301" s="3">
        <f t="shared" si="41"/>
        <v>0.37000000011175871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1396532.1</v>
      </c>
      <c r="D1302" s="2">
        <f>BILANCA!E298</f>
        <v>2078334.73</v>
      </c>
      <c r="E1302" s="2">
        <v>0</v>
      </c>
      <c r="F1302" s="2">
        <v>0</v>
      </c>
      <c r="G1302" s="3">
        <f t="shared" si="38"/>
        <v>1621534.85552</v>
      </c>
      <c r="H1302" s="3">
        <f t="shared" si="41"/>
        <v>0.37000000011175871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661939.47</v>
      </c>
      <c r="D1305" s="2">
        <f>BILANCA!E302</f>
        <v>764758.3</v>
      </c>
      <c r="E1305" s="2">
        <v>0</v>
      </c>
      <c r="F1305" s="2">
        <v>0</v>
      </c>
      <c r="G1305" s="3">
        <f t="shared" si="38"/>
        <v>646479.54064999998</v>
      </c>
      <c r="H1305" s="3">
        <f t="shared" si="41"/>
        <v>0.77000000001862645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1100</v>
      </c>
      <c r="D1308" s="2">
        <f>BILANCA!E305</f>
        <v>1100</v>
      </c>
      <c r="E1308" s="2">
        <v>0</v>
      </c>
      <c r="F1308" s="2">
        <v>0</v>
      </c>
      <c r="G1308" s="3">
        <f t="shared" ref="G1308:G1581" si="52">B1308/1000*C1308+B1308/500*D1308</f>
        <v>983.40000000000009</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1941.46</v>
      </c>
      <c r="D1311" s="2">
        <f>BILANCA!E308</f>
        <v>737.62</v>
      </c>
      <c r="E1311" s="2">
        <v>0</v>
      </c>
      <c r="F1311" s="2">
        <v>0</v>
      </c>
      <c r="G1311" s="3">
        <f t="shared" si="52"/>
        <v>1028.4267</v>
      </c>
      <c r="H1311" s="3">
        <f t="shared" si="41"/>
        <v>0.84000000000003183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148.63999999999999</v>
      </c>
      <c r="D1312" s="2">
        <f>BILANCA!E309</f>
        <v>26.54</v>
      </c>
      <c r="E1312" s="2">
        <v>0</v>
      </c>
      <c r="F1312" s="2">
        <v>0</v>
      </c>
      <c r="G1312" s="3">
        <f t="shared" si="52"/>
        <v>60.919439999999994</v>
      </c>
      <c r="H1312" s="3">
        <f t="shared" si="41"/>
        <v>0.8200000000000145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355718.33</v>
      </c>
      <c r="D1335" s="2">
        <f>BILANCA!E332</f>
        <v>307568.59999999998</v>
      </c>
      <c r="E1335" s="2">
        <v>0</v>
      </c>
      <c r="F1335" s="2">
        <v>0</v>
      </c>
      <c r="G1335" s="3">
        <f t="shared" si="55"/>
        <v>315528.04725</v>
      </c>
      <c r="H1335" s="3">
        <f t="shared" si="56"/>
        <v>0.73000000003958121</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567.58000000000004</v>
      </c>
      <c r="D1339" s="2">
        <f>BILANCA!E336</f>
        <v>740.05</v>
      </c>
      <c r="E1339" s="2">
        <v>0</v>
      </c>
      <c r="F1339" s="2">
        <v>0</v>
      </c>
      <c r="G1339" s="3">
        <f t="shared" si="52"/>
        <v>673.68672000000004</v>
      </c>
      <c r="H1339" s="3">
        <f t="shared" si="41"/>
        <v>0.4699999999999136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75388.800000000003</v>
      </c>
      <c r="D1340" s="2">
        <f>BILANCA!E337</f>
        <v>67956.86</v>
      </c>
      <c r="E1340" s="2">
        <v>0</v>
      </c>
      <c r="F1340" s="2">
        <v>0</v>
      </c>
      <c r="G1340" s="3">
        <f t="shared" si="52"/>
        <v>69729.831600000005</v>
      </c>
      <c r="H1340" s="3">
        <f t="shared" si="41"/>
        <v>0.33999999999650754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29508.14</v>
      </c>
      <c r="D1341" s="2">
        <f>BILANCA!E338</f>
        <v>0</v>
      </c>
      <c r="E1341" s="2">
        <v>0</v>
      </c>
      <c r="F1341" s="2">
        <v>0</v>
      </c>
      <c r="G1341" s="3">
        <f t="shared" si="52"/>
        <v>9767.19434</v>
      </c>
      <c r="H1341" s="3">
        <f t="shared" si="41"/>
        <v>0.13999999999941792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75900.600000000006</v>
      </c>
      <c r="E1342" s="2">
        <v>0</v>
      </c>
      <c r="F1342" s="2">
        <v>0</v>
      </c>
      <c r="G1342" s="3">
        <f t="shared" si="52"/>
        <v>50397.998400000004</v>
      </c>
      <c r="H1342" s="3">
        <f t="shared" si="41"/>
        <v>0.39999999999417923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58840.69</v>
      </c>
      <c r="D1346" s="2">
        <f>BILANCA!E343</f>
        <v>44130.35</v>
      </c>
      <c r="E1346" s="2">
        <v>0</v>
      </c>
      <c r="F1346" s="2">
        <v>0</v>
      </c>
      <c r="G1346" s="3">
        <f t="shared" si="52"/>
        <v>49426.067040000002</v>
      </c>
      <c r="H1346" s="3">
        <f t="shared" si="41"/>
        <v>0.6599999999962165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2300</v>
      </c>
      <c r="D1370" s="2">
        <f>BILANCA!E367</f>
        <v>76.53</v>
      </c>
      <c r="E1370" s="2">
        <v>0</v>
      </c>
      <c r="F1370" s="2">
        <v>0</v>
      </c>
      <c r="G1370" s="3">
        <f t="shared" si="57"/>
        <v>883.10159999999996</v>
      </c>
      <c r="H1370" s="3">
        <f t="shared" si="58"/>
        <v>0.46999999999999886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979.24</v>
      </c>
      <c r="E1387" s="2">
        <v>0</v>
      </c>
      <c r="F1387" s="2">
        <v>0</v>
      </c>
      <c r="G1387" s="3">
        <f t="shared" si="59"/>
        <v>738.34695999999997</v>
      </c>
      <c r="H1387" s="3">
        <f t="shared" si="60"/>
        <v>0.24000000000000909</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314894.09999999998</v>
      </c>
      <c r="D1390" s="2">
        <f>BILANCA!E387</f>
        <v>314935.40999999997</v>
      </c>
      <c r="E1390" s="2">
        <v>0</v>
      </c>
      <c r="F1390" s="2">
        <v>0</v>
      </c>
      <c r="G1390" s="3">
        <f t="shared" ref="G1390:G1399" si="61">B1390/1000*C1390+B1390/500*D1390</f>
        <v>359010.66959999996</v>
      </c>
      <c r="H1390" s="3">
        <f t="shared" ref="H1390:H1399" si="62">ABS(C1390-ROUND(C1390,0))+ABS(D1390-ROUND(D1390,0))</f>
        <v>0.50999999995110556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1081638</v>
      </c>
      <c r="D1394" s="2">
        <f>BILANCA!E391</f>
        <v>1141205.51</v>
      </c>
      <c r="E1394" s="2">
        <v>0</v>
      </c>
      <c r="F1394" s="2">
        <v>0</v>
      </c>
      <c r="G1394" s="3">
        <f t="shared" si="61"/>
        <v>1291794.8236800001</v>
      </c>
      <c r="H1394" s="3">
        <f t="shared" si="62"/>
        <v>0.48999999999068677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622193.81000000006</v>
      </c>
      <c r="E1399" s="2">
        <v>0</v>
      </c>
      <c r="F1399" s="2">
        <v>0</v>
      </c>
      <c r="G1399" s="3">
        <f t="shared" si="61"/>
        <v>484066.78418000008</v>
      </c>
      <c r="H1399" s="3">
        <f t="shared" si="62"/>
        <v>0.18999999994412065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331732.64</v>
      </c>
      <c r="D1401" s="7">
        <f>'RAS-funkcijski'!E5</f>
        <v>456038.89999999997</v>
      </c>
      <c r="E1401" s="7">
        <v>0</v>
      </c>
      <c r="F1401" s="7">
        <v>0</v>
      </c>
      <c r="G1401" s="8">
        <f t="shared" si="52"/>
        <v>1243.81044</v>
      </c>
      <c r="H1401" s="8">
        <f t="shared" si="41"/>
        <v>0.46000000002095476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308218.42</v>
      </c>
      <c r="D1402" s="2">
        <f>'RAS-funkcijski'!E6</f>
        <v>401330.72</v>
      </c>
      <c r="E1402" s="2">
        <v>0</v>
      </c>
      <c r="F1402" s="2">
        <v>0</v>
      </c>
      <c r="G1402" s="3">
        <f t="shared" si="52"/>
        <v>2221.75972</v>
      </c>
      <c r="H1402" s="3">
        <f t="shared" si="41"/>
        <v>0.70000000001164153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308218.42</v>
      </c>
      <c r="D1403" s="2">
        <f>'RAS-funkcijski'!E7</f>
        <v>401330.72</v>
      </c>
      <c r="E1403" s="2">
        <v>0</v>
      </c>
      <c r="F1403" s="2">
        <v>0</v>
      </c>
      <c r="G1403" s="3">
        <f t="shared" si="52"/>
        <v>3332.63958</v>
      </c>
      <c r="H1403" s="3">
        <f t="shared" si="41"/>
        <v>0.70000000001164153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18514.22</v>
      </c>
      <c r="D1409" s="2">
        <f>'RAS-funkcijski'!E13</f>
        <v>21833.18</v>
      </c>
      <c r="E1409" s="2">
        <v>0</v>
      </c>
      <c r="F1409" s="2">
        <v>0</v>
      </c>
      <c r="G1409" s="3">
        <f t="shared" si="52"/>
        <v>559.62522000000001</v>
      </c>
      <c r="H1409" s="3">
        <f t="shared" si="41"/>
        <v>0.40000000000145519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18514.22</v>
      </c>
      <c r="D1412" s="2">
        <f>'RAS-funkcijski'!E16</f>
        <v>21833.18</v>
      </c>
      <c r="E1412" s="2">
        <v>0</v>
      </c>
      <c r="F1412" s="2">
        <v>0</v>
      </c>
      <c r="G1412" s="3">
        <f t="shared" si="52"/>
        <v>746.16696000000002</v>
      </c>
      <c r="H1412" s="3">
        <f t="shared" si="41"/>
        <v>0.40000000000145519</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5000</v>
      </c>
      <c r="D1415" s="2">
        <f>'RAS-funkcijski'!E19</f>
        <v>32875</v>
      </c>
      <c r="E1415" s="2">
        <v>0</v>
      </c>
      <c r="F1415" s="2">
        <v>0</v>
      </c>
      <c r="G1415" s="3">
        <f t="shared" si="52"/>
        <v>1061.25</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3073.59</v>
      </c>
      <c r="D1418" s="2">
        <f>'RAS-funkcijski'!E22</f>
        <v>4848.22</v>
      </c>
      <c r="E1418" s="2">
        <v>0</v>
      </c>
      <c r="F1418" s="2">
        <v>0</v>
      </c>
      <c r="G1418" s="3">
        <f t="shared" si="52"/>
        <v>229.86054000000001</v>
      </c>
      <c r="H1418" s="3">
        <f t="shared" si="41"/>
        <v>0.63000000000010914</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3073.59</v>
      </c>
      <c r="D1420" s="2">
        <f>'RAS-funkcijski'!E24</f>
        <v>4848.22</v>
      </c>
      <c r="E1420" s="2">
        <v>0</v>
      </c>
      <c r="F1420" s="2">
        <v>0</v>
      </c>
      <c r="G1420" s="3">
        <f t="shared" si="52"/>
        <v>255.40060000000003</v>
      </c>
      <c r="H1420" s="3">
        <f t="shared" si="41"/>
        <v>0.63000000000010914</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57762.47</v>
      </c>
      <c r="D1424" s="2">
        <f>'RAS-funkcijski'!E28</f>
        <v>74776.3</v>
      </c>
      <c r="E1424" s="2">
        <v>0</v>
      </c>
      <c r="F1424" s="2">
        <v>0</v>
      </c>
      <c r="G1424" s="3">
        <f t="shared" si="52"/>
        <v>4975.5616799999998</v>
      </c>
      <c r="H1424" s="3">
        <f t="shared" si="41"/>
        <v>0.77000000000407454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56999.97</v>
      </c>
      <c r="D1426" s="2">
        <f>'RAS-funkcijski'!E30</f>
        <v>73901.3</v>
      </c>
      <c r="E1426" s="2">
        <v>0</v>
      </c>
      <c r="F1426" s="2">
        <v>0</v>
      </c>
      <c r="G1426" s="3">
        <f t="shared" si="52"/>
        <v>5324.8668200000002</v>
      </c>
      <c r="H1426" s="3">
        <f t="shared" si="41"/>
        <v>0.33000000000174623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762.5</v>
      </c>
      <c r="D1430" s="2">
        <f>'RAS-funkcijski'!E34</f>
        <v>875</v>
      </c>
      <c r="E1430" s="2">
        <v>0</v>
      </c>
      <c r="F1430" s="2">
        <v>0</v>
      </c>
      <c r="G1430" s="3">
        <f t="shared" si="52"/>
        <v>75.375</v>
      </c>
      <c r="H1430" s="3">
        <f t="shared" si="41"/>
        <v>0.5</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442643.21</v>
      </c>
      <c r="D1431" s="2">
        <f>'RAS-funkcijski'!E35</f>
        <v>1195043.3199999998</v>
      </c>
      <c r="E1431" s="2">
        <v>0</v>
      </c>
      <c r="F1431" s="2">
        <v>0</v>
      </c>
      <c r="G1431" s="3">
        <f t="shared" si="52"/>
        <v>87814.625349999988</v>
      </c>
      <c r="H1431" s="3">
        <f t="shared" si="41"/>
        <v>0.52999999985331669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771029.25</v>
      </c>
      <c r="E1432" s="2">
        <v>0</v>
      </c>
      <c r="F1432" s="2">
        <v>0</v>
      </c>
      <c r="G1432" s="3">
        <f t="shared" si="52"/>
        <v>49345.872000000003</v>
      </c>
      <c r="H1432" s="3">
        <f t="shared" si="41"/>
        <v>0.25</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771029.25</v>
      </c>
      <c r="E1433" s="2">
        <v>0</v>
      </c>
      <c r="F1433" s="2">
        <v>0</v>
      </c>
      <c r="G1433" s="3">
        <f t="shared" si="52"/>
        <v>50887.930500000002</v>
      </c>
      <c r="H1433" s="3">
        <f t="shared" si="41"/>
        <v>0.25</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2870.14</v>
      </c>
      <c r="E1435" s="2">
        <v>0</v>
      </c>
      <c r="F1435" s="2">
        <v>0</v>
      </c>
      <c r="G1435" s="3">
        <f t="shared" si="52"/>
        <v>200.90980000000002</v>
      </c>
      <c r="H1435" s="3">
        <f t="shared" si="41"/>
        <v>0.13999999999987267</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2870.14</v>
      </c>
      <c r="E1436" s="2">
        <v>0</v>
      </c>
      <c r="F1436" s="2">
        <v>0</v>
      </c>
      <c r="G1436" s="3">
        <f t="shared" si="52"/>
        <v>206.65007999999997</v>
      </c>
      <c r="H1436" s="3">
        <f t="shared" si="41"/>
        <v>0.13999999999987267</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402672.31</v>
      </c>
      <c r="D1450" s="2">
        <f>'RAS-funkcijski'!E54</f>
        <v>378113.72</v>
      </c>
      <c r="E1450" s="2">
        <v>0</v>
      </c>
      <c r="F1450" s="2">
        <v>0</v>
      </c>
      <c r="G1450" s="3">
        <f t="shared" si="52"/>
        <v>57944.987499999996</v>
      </c>
      <c r="H1450" s="3">
        <f t="shared" si="63"/>
        <v>0.59000000002561137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402672.31</v>
      </c>
      <c r="D1451" s="2">
        <f>'RAS-funkcijski'!E55</f>
        <v>378113.72</v>
      </c>
      <c r="E1451" s="2">
        <v>0</v>
      </c>
      <c r="F1451" s="2">
        <v>0</v>
      </c>
      <c r="G1451" s="3">
        <f t="shared" si="52"/>
        <v>59103.88725</v>
      </c>
      <c r="H1451" s="3">
        <f t="shared" si="63"/>
        <v>0.59000000002561137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1200</v>
      </c>
      <c r="D1456" s="2">
        <f>'RAS-funkcijski'!E60</f>
        <v>1200</v>
      </c>
      <c r="E1456" s="2">
        <v>0</v>
      </c>
      <c r="F1456" s="2">
        <v>0</v>
      </c>
      <c r="G1456" s="3">
        <f t="shared" si="52"/>
        <v>201.60000000000002</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38770.9</v>
      </c>
      <c r="D1457" s="2">
        <f>'RAS-funkcijski'!E61</f>
        <v>37179.450000000004</v>
      </c>
      <c r="E1457" s="2">
        <v>0</v>
      </c>
      <c r="F1457" s="2">
        <v>0</v>
      </c>
      <c r="G1457" s="3">
        <f t="shared" si="52"/>
        <v>6448.3986000000004</v>
      </c>
      <c r="H1457" s="3">
        <f t="shared" si="63"/>
        <v>0.55000000000291038</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34074.89</v>
      </c>
      <c r="D1460" s="2">
        <f>'RAS-funkcijski'!E64</f>
        <v>36667.480000000003</v>
      </c>
      <c r="E1460" s="2">
        <v>0</v>
      </c>
      <c r="F1460" s="2">
        <v>0</v>
      </c>
      <c r="G1460" s="3">
        <f t="shared" si="52"/>
        <v>6444.5910000000003</v>
      </c>
      <c r="H1460" s="3">
        <f t="shared" si="63"/>
        <v>0.5900000000037835</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4696.01</v>
      </c>
      <c r="D1461" s="2">
        <f>'RAS-funkcijski'!E65</f>
        <v>511.97</v>
      </c>
      <c r="E1461" s="2">
        <v>0</v>
      </c>
      <c r="F1461" s="2">
        <v>0</v>
      </c>
      <c r="G1461" s="3">
        <f t="shared" si="52"/>
        <v>348.91695000000004</v>
      </c>
      <c r="H1461" s="3">
        <f t="shared" si="63"/>
        <v>4.0000000000190994E-2</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4650.76</v>
      </c>
      <c r="E1470" s="2">
        <v>0</v>
      </c>
      <c r="F1470" s="2">
        <v>0</v>
      </c>
      <c r="G1470" s="3">
        <f t="shared" si="52"/>
        <v>651.10640000000012</v>
      </c>
      <c r="H1470" s="3">
        <f t="shared" si="63"/>
        <v>0.23999999999978172</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122720.17</v>
      </c>
      <c r="D1471" s="2">
        <f>'RAS-funkcijski'!E75</f>
        <v>85306.31</v>
      </c>
      <c r="E1471" s="2">
        <v>0</v>
      </c>
      <c r="F1471" s="2">
        <v>0</v>
      </c>
      <c r="G1471" s="3">
        <f t="shared" si="52"/>
        <v>20826.628089999998</v>
      </c>
      <c r="H1471" s="3">
        <f t="shared" si="63"/>
        <v>0.47999999999592546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121392.94</v>
      </c>
      <c r="D1472" s="2">
        <f>'RAS-funkcijski'!E76</f>
        <v>83806.31</v>
      </c>
      <c r="E1472" s="2">
        <v>0</v>
      </c>
      <c r="F1472" s="2">
        <v>0</v>
      </c>
      <c r="G1472" s="3">
        <f t="shared" si="52"/>
        <v>20808.400320000001</v>
      </c>
      <c r="H1472" s="3">
        <f t="shared" si="63"/>
        <v>0.36999999999534339</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1327.23</v>
      </c>
      <c r="D1477" s="2">
        <f>'RAS-funkcijski'!E81</f>
        <v>1500</v>
      </c>
      <c r="E1477" s="2">
        <v>0</v>
      </c>
      <c r="F1477" s="2">
        <v>0</v>
      </c>
      <c r="G1477" s="3">
        <f t="shared" si="52"/>
        <v>333.19671</v>
      </c>
      <c r="H1477" s="3">
        <f t="shared" si="63"/>
        <v>0.23000000000001819</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484657.39</v>
      </c>
      <c r="D1478" s="2">
        <f>'RAS-funkcijski'!E82</f>
        <v>141453.09</v>
      </c>
      <c r="E1478" s="2">
        <v>0</v>
      </c>
      <c r="F1478" s="2">
        <v>0</v>
      </c>
      <c r="G1478" s="3">
        <f t="shared" si="52"/>
        <v>59869.958460000002</v>
      </c>
      <c r="H1478" s="3">
        <f t="shared" si="63"/>
        <v>0.48000000001047738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6464.21</v>
      </c>
      <c r="D1480" s="2">
        <f>'RAS-funkcijski'!E84</f>
        <v>6566.64</v>
      </c>
      <c r="E1480" s="2">
        <v>0</v>
      </c>
      <c r="F1480" s="2">
        <v>0</v>
      </c>
      <c r="G1480" s="3">
        <f t="shared" si="52"/>
        <v>1567.7992000000002</v>
      </c>
      <c r="H1480" s="3">
        <f t="shared" si="63"/>
        <v>0.56999999999970896</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337709.76</v>
      </c>
      <c r="D1481" s="2">
        <f>'RAS-funkcijski'!E85</f>
        <v>9437.5</v>
      </c>
      <c r="E1481" s="2">
        <v>0</v>
      </c>
      <c r="F1481" s="2">
        <v>0</v>
      </c>
      <c r="G1481" s="3">
        <f t="shared" si="52"/>
        <v>28883.365560000002</v>
      </c>
      <c r="H1481" s="3">
        <f t="shared" si="63"/>
        <v>0.73999999999068677</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18299.689999999999</v>
      </c>
      <c r="D1482" s="2">
        <f>'RAS-funkcijski'!E86</f>
        <v>36120.699999999997</v>
      </c>
      <c r="E1482" s="2">
        <v>0</v>
      </c>
      <c r="F1482" s="2">
        <v>0</v>
      </c>
      <c r="G1482" s="3">
        <f t="shared" si="52"/>
        <v>7424.3693800000001</v>
      </c>
      <c r="H1482" s="3">
        <f t="shared" si="63"/>
        <v>0.61000000000422006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122183.73</v>
      </c>
      <c r="D1484" s="2">
        <f>'RAS-funkcijski'!E88</f>
        <v>89328.25</v>
      </c>
      <c r="E1484" s="2">
        <v>0</v>
      </c>
      <c r="F1484" s="2">
        <v>0</v>
      </c>
      <c r="G1484" s="3">
        <f t="shared" si="52"/>
        <v>25270.579320000001</v>
      </c>
      <c r="H1484" s="3">
        <f t="shared" si="63"/>
        <v>0.52000000000407454</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4894.08</v>
      </c>
      <c r="D1485" s="2">
        <f>'RAS-funkcijski'!E89</f>
        <v>12124.04</v>
      </c>
      <c r="E1485" s="2">
        <v>0</v>
      </c>
      <c r="F1485" s="2">
        <v>0</v>
      </c>
      <c r="G1485" s="3">
        <f t="shared" si="52"/>
        <v>2477.0836000000004</v>
      </c>
      <c r="H1485" s="3">
        <f t="shared" si="63"/>
        <v>0.12000000000080036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4894.08</v>
      </c>
      <c r="D1495" s="2">
        <f>'RAS-funkcijski'!E99</f>
        <v>4379.87</v>
      </c>
      <c r="E1495" s="2">
        <v>0</v>
      </c>
      <c r="F1495" s="2">
        <v>0</v>
      </c>
      <c r="G1495" s="3">
        <f t="shared" si="52"/>
        <v>1297.1129000000001</v>
      </c>
      <c r="H1495" s="3">
        <f t="shared" si="63"/>
        <v>0.21000000000003638</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4894.08</v>
      </c>
      <c r="D1496" s="2">
        <f>'RAS-funkcijski'!E100</f>
        <v>4379.87</v>
      </c>
      <c r="E1496" s="2">
        <v>0</v>
      </c>
      <c r="F1496" s="2">
        <v>0</v>
      </c>
      <c r="G1496" s="3">
        <f t="shared" si="52"/>
        <v>1310.7667200000001</v>
      </c>
      <c r="H1496" s="3">
        <f t="shared" si="63"/>
        <v>0.21000000000003638</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7744.17</v>
      </c>
      <c r="E1502" s="2">
        <v>0</v>
      </c>
      <c r="F1502" s="2">
        <v>0</v>
      </c>
      <c r="G1502" s="3">
        <f t="shared" si="52"/>
        <v>1579.8106799999998</v>
      </c>
      <c r="H1502" s="3">
        <f t="shared" si="63"/>
        <v>0.17000000000007276</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21594.26</v>
      </c>
      <c r="D1503" s="2">
        <f>'RAS-funkcijski'!E107</f>
        <v>89849.82</v>
      </c>
      <c r="E1503" s="2">
        <v>0</v>
      </c>
      <c r="F1503" s="2">
        <v>0</v>
      </c>
      <c r="G1503" s="3">
        <f t="shared" si="52"/>
        <v>20733.271700000001</v>
      </c>
      <c r="H1503" s="3">
        <f t="shared" si="63"/>
        <v>0.43999999999141437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1418.87</v>
      </c>
      <c r="D1504" s="2">
        <f>'RAS-funkcijski'!E108</f>
        <v>76565.100000000006</v>
      </c>
      <c r="E1504" s="2">
        <v>0</v>
      </c>
      <c r="F1504" s="2">
        <v>0</v>
      </c>
      <c r="G1504" s="3">
        <f t="shared" si="52"/>
        <v>16073.103280000001</v>
      </c>
      <c r="H1504" s="3">
        <f t="shared" si="63"/>
        <v>0.23000000000592991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15175.39</v>
      </c>
      <c r="D1505" s="2">
        <f>'RAS-funkcijski'!E109</f>
        <v>10284.719999999999</v>
      </c>
      <c r="E1505" s="2">
        <v>0</v>
      </c>
      <c r="F1505" s="2">
        <v>0</v>
      </c>
      <c r="G1505" s="3">
        <f t="shared" si="52"/>
        <v>3753.2071499999993</v>
      </c>
      <c r="H1505" s="3">
        <f t="shared" si="63"/>
        <v>0.67000000000007276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5000</v>
      </c>
      <c r="D1507" s="2">
        <f>'RAS-funkcijski'!E111</f>
        <v>3000</v>
      </c>
      <c r="E1507" s="2">
        <v>0</v>
      </c>
      <c r="F1507" s="2">
        <v>0</v>
      </c>
      <c r="G1507" s="3">
        <f t="shared" si="52"/>
        <v>1177</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134221.22</v>
      </c>
      <c r="D1510" s="2">
        <f>'RAS-funkcijski'!E114</f>
        <v>167171.56</v>
      </c>
      <c r="E1510" s="2">
        <v>0</v>
      </c>
      <c r="F1510" s="2">
        <v>0</v>
      </c>
      <c r="G1510" s="3">
        <f t="shared" si="52"/>
        <v>51542.077399999995</v>
      </c>
      <c r="H1510" s="3">
        <f t="shared" si="63"/>
        <v>0.66000000000349246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126228.20999999999</v>
      </c>
      <c r="D1511" s="2">
        <f>'RAS-funkcijski'!E115</f>
        <v>161612.53</v>
      </c>
      <c r="E1511" s="2">
        <v>0</v>
      </c>
      <c r="F1511" s="2">
        <v>0</v>
      </c>
      <c r="G1511" s="3">
        <f t="shared" si="52"/>
        <v>49889.312969999999</v>
      </c>
      <c r="H1511" s="3">
        <f t="shared" si="63"/>
        <v>0.67999999999301508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119496.18</v>
      </c>
      <c r="D1512" s="2">
        <f>'RAS-funkcijski'!E116</f>
        <v>153605.22</v>
      </c>
      <c r="E1512" s="2">
        <v>0</v>
      </c>
      <c r="F1512" s="2">
        <v>0</v>
      </c>
      <c r="G1512" s="3">
        <f t="shared" si="52"/>
        <v>47791.141440000007</v>
      </c>
      <c r="H1512" s="3">
        <f t="shared" si="63"/>
        <v>0.39999999999417923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6732.03</v>
      </c>
      <c r="D1513" s="2">
        <f>'RAS-funkcijski'!E117</f>
        <v>8007.31</v>
      </c>
      <c r="E1513" s="2">
        <v>0</v>
      </c>
      <c r="F1513" s="2">
        <v>0</v>
      </c>
      <c r="G1513" s="3">
        <f t="shared" si="52"/>
        <v>2570.3714500000001</v>
      </c>
      <c r="H1513" s="3">
        <f t="shared" si="63"/>
        <v>0.34000000000014552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7515.23</v>
      </c>
      <c r="D1514" s="2">
        <f>'RAS-funkcijski'!E118</f>
        <v>5559.03</v>
      </c>
      <c r="E1514" s="2">
        <v>0</v>
      </c>
      <c r="F1514" s="2">
        <v>0</v>
      </c>
      <c r="G1514" s="3">
        <f t="shared" si="52"/>
        <v>2124.19506</v>
      </c>
      <c r="H1514" s="3">
        <f t="shared" si="63"/>
        <v>0.25999999999930878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7515.23</v>
      </c>
      <c r="D1516" s="2">
        <f>'RAS-funkcijski'!E120</f>
        <v>5559.03</v>
      </c>
      <c r="E1516" s="2">
        <v>0</v>
      </c>
      <c r="F1516" s="2">
        <v>0</v>
      </c>
      <c r="G1516" s="3">
        <f t="shared" si="52"/>
        <v>2161.46164</v>
      </c>
      <c r="H1516" s="3">
        <f t="shared" si="63"/>
        <v>0.25999999999930878</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477.78</v>
      </c>
      <c r="D1518" s="2">
        <f>'RAS-funkcijski'!E122</f>
        <v>0</v>
      </c>
      <c r="E1518" s="2">
        <v>0</v>
      </c>
      <c r="F1518" s="2">
        <v>0</v>
      </c>
      <c r="G1518" s="3">
        <f t="shared" si="52"/>
        <v>56.378039999999991</v>
      </c>
      <c r="H1518" s="3">
        <f t="shared" si="63"/>
        <v>0.22000000000002728</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477.78</v>
      </c>
      <c r="D1519" s="2">
        <f>'RAS-funkcijski'!E123</f>
        <v>0</v>
      </c>
      <c r="E1519" s="2">
        <v>0</v>
      </c>
      <c r="F1519" s="2">
        <v>0</v>
      </c>
      <c r="G1519" s="3">
        <f t="shared" si="52"/>
        <v>56.855819999999994</v>
      </c>
      <c r="H1519" s="3">
        <f t="shared" si="63"/>
        <v>0.22000000000002728</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196628.76</v>
      </c>
      <c r="D1525" s="2">
        <f>'RAS-funkcijski'!E129</f>
        <v>457880.7</v>
      </c>
      <c r="E1525" s="2">
        <v>0</v>
      </c>
      <c r="F1525" s="2">
        <v>0</v>
      </c>
      <c r="G1525" s="3">
        <f t="shared" si="52"/>
        <v>139048.77000000002</v>
      </c>
      <c r="H1525" s="3">
        <f t="shared" si="63"/>
        <v>0.53999999997904524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3000</v>
      </c>
      <c r="D1529" s="2">
        <f>'RAS-funkcijski'!E133</f>
        <v>4000</v>
      </c>
      <c r="E1529" s="2">
        <v>0</v>
      </c>
      <c r="F1529" s="2">
        <v>0</v>
      </c>
      <c r="G1529" s="3">
        <f t="shared" si="52"/>
        <v>1419</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4559.4399999999996</v>
      </c>
      <c r="D1532" s="2">
        <f>'RAS-funkcijski'!E136</f>
        <v>0</v>
      </c>
      <c r="E1532" s="2">
        <v>0</v>
      </c>
      <c r="F1532" s="2">
        <v>0</v>
      </c>
      <c r="G1532" s="3">
        <f t="shared" si="52"/>
        <v>601.84608000000003</v>
      </c>
      <c r="H1532" s="3">
        <f t="shared" si="63"/>
        <v>0.43999999999959982</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77393.460000000006</v>
      </c>
      <c r="D1534" s="2">
        <f>'RAS-funkcijski'!E138</f>
        <v>91138.14</v>
      </c>
      <c r="E1534" s="2">
        <v>0</v>
      </c>
      <c r="F1534" s="2">
        <v>0</v>
      </c>
      <c r="G1534" s="3">
        <f t="shared" si="52"/>
        <v>34795.745160000006</v>
      </c>
      <c r="H1534" s="3">
        <f t="shared" si="63"/>
        <v>0.60000000000582077</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111675.86</v>
      </c>
      <c r="D1536" s="2">
        <f>'RAS-funkcijski'!E140</f>
        <v>362742.56</v>
      </c>
      <c r="E1536" s="2">
        <v>0</v>
      </c>
      <c r="F1536" s="2">
        <v>0</v>
      </c>
      <c r="G1536" s="3">
        <f t="shared" si="52"/>
        <v>113853.89328</v>
      </c>
      <c r="H1536" s="3">
        <f t="shared" si="63"/>
        <v>0.58000000000174623</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1799927.7900000003</v>
      </c>
      <c r="D1537" s="14">
        <f>'RAS-funkcijski'!E141</f>
        <v>2684492.2600000002</v>
      </c>
      <c r="E1537" s="14">
        <v>0</v>
      </c>
      <c r="F1537" s="14">
        <v>0</v>
      </c>
      <c r="G1537" s="15">
        <f t="shared" si="52"/>
        <v>982140.98647000024</v>
      </c>
      <c r="H1537" s="15">
        <f t="shared" si="63"/>
        <v>0.46999999997206032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719393.37</v>
      </c>
      <c r="E1538" s="7">
        <v>0</v>
      </c>
      <c r="F1538" s="7">
        <v>0</v>
      </c>
      <c r="G1538" s="8">
        <f t="shared" si="52"/>
        <v>1438.78674</v>
      </c>
      <c r="H1538" s="8">
        <f t="shared" si="63"/>
        <v>0.36999999999534339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719393.37</v>
      </c>
      <c r="E1539" s="2">
        <v>0</v>
      </c>
      <c r="F1539" s="2">
        <v>0</v>
      </c>
      <c r="G1539" s="3">
        <f t="shared" si="52"/>
        <v>2877.57348</v>
      </c>
      <c r="H1539" s="3">
        <f t="shared" si="63"/>
        <v>0.36999999999534339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694405.09</v>
      </c>
      <c r="E1540" s="2">
        <v>0</v>
      </c>
      <c r="F1540" s="2">
        <v>0</v>
      </c>
      <c r="G1540" s="3">
        <f t="shared" si="52"/>
        <v>4166.4305400000003</v>
      </c>
      <c r="H1540" s="3">
        <f t="shared" si="63"/>
        <v>8.999999996740371E-2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694405.09</v>
      </c>
      <c r="E1542" s="2">
        <v>0</v>
      </c>
      <c r="F1542" s="2">
        <v>0</v>
      </c>
      <c r="G1542" s="3">
        <f t="shared" si="52"/>
        <v>6944.0509000000002</v>
      </c>
      <c r="H1542" s="3">
        <f t="shared" si="63"/>
        <v>8.999999996740371E-2</v>
      </c>
      <c r="I1542" s="11">
        <f t="shared" si="64"/>
        <v>624.96458077364969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24988.28</v>
      </c>
      <c r="E1547" s="2">
        <v>0</v>
      </c>
      <c r="F1547" s="2">
        <v>0</v>
      </c>
      <c r="G1547" s="3">
        <f t="shared" si="52"/>
        <v>499.76560000000001</v>
      </c>
      <c r="H1547" s="3">
        <f t="shared" si="63"/>
        <v>0.27999999999883585</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24988.28</v>
      </c>
      <c r="E1553" s="2">
        <v>0</v>
      </c>
      <c r="F1553" s="2">
        <v>0</v>
      </c>
      <c r="G1553" s="3">
        <f t="shared" si="52"/>
        <v>799.62495999999999</v>
      </c>
      <c r="H1553" s="3">
        <f t="shared" si="63"/>
        <v>0.27999999999883585</v>
      </c>
      <c r="I1553" s="11">
        <f t="shared" si="65"/>
        <v>223.8949887990691</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166604.99</v>
      </c>
      <c r="D1582" s="7"/>
      <c r="E1582" s="7">
        <v>0</v>
      </c>
      <c r="F1582" s="7">
        <v>0</v>
      </c>
      <c r="G1582" s="8">
        <f t="shared" ref="G1582:G1686" si="70">B1582/1000*C1582</f>
        <v>166.60498999999999</v>
      </c>
      <c r="H1582" s="8">
        <f t="shared" ref="H1582:H1686" si="71">ABS(C1582-ROUND(C1582,0))</f>
        <v>1.0000000009313226E-2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2836477.35</v>
      </c>
      <c r="D1583" s="2">
        <v>0</v>
      </c>
      <c r="E1583" s="2">
        <v>0</v>
      </c>
      <c r="F1583" s="2">
        <v>0</v>
      </c>
      <c r="G1583" s="3">
        <f t="shared" si="70"/>
        <v>5672.9547000000002</v>
      </c>
      <c r="H1583" s="3">
        <f t="shared" si="71"/>
        <v>0.35000000009313226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943.53</v>
      </c>
      <c r="D1584" s="2">
        <v>0</v>
      </c>
      <c r="E1584" s="2">
        <v>0</v>
      </c>
      <c r="F1584" s="2">
        <v>0</v>
      </c>
      <c r="G1584" s="3">
        <f t="shared" si="70"/>
        <v>2.8305899999999999</v>
      </c>
      <c r="H1584" s="3">
        <f t="shared" si="71"/>
        <v>0.47000000000002728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1635562.7899999998</v>
      </c>
      <c r="D1585" s="2">
        <v>0</v>
      </c>
      <c r="E1585" s="2">
        <v>0</v>
      </c>
      <c r="F1585" s="2">
        <v>0</v>
      </c>
      <c r="G1585" s="3">
        <f t="shared" si="70"/>
        <v>6542.2511599999998</v>
      </c>
      <c r="H1585" s="3">
        <f t="shared" si="71"/>
        <v>0.21000000019557774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816706.7</v>
      </c>
      <c r="D1586" s="2">
        <v>0</v>
      </c>
      <c r="E1586" s="2">
        <v>0</v>
      </c>
      <c r="F1586" s="2">
        <v>0</v>
      </c>
      <c r="G1586" s="3">
        <f t="shared" si="70"/>
        <v>4083.5335</v>
      </c>
      <c r="H1586" s="3">
        <f t="shared" si="71"/>
        <v>0.30000000004656613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552958.13</v>
      </c>
      <c r="D1587" s="2">
        <v>0</v>
      </c>
      <c r="E1587" s="2">
        <v>0</v>
      </c>
      <c r="F1587" s="2">
        <v>0</v>
      </c>
      <c r="G1587" s="3">
        <f t="shared" si="70"/>
        <v>3317.7487799999999</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2568.19</v>
      </c>
      <c r="D1588" s="2">
        <v>0</v>
      </c>
      <c r="E1588" s="2">
        <v>0</v>
      </c>
      <c r="F1588" s="2">
        <v>0</v>
      </c>
      <c r="G1588" s="3">
        <f t="shared" si="70"/>
        <v>17.977330000000002</v>
      </c>
      <c r="H1588" s="3">
        <f t="shared" si="71"/>
        <v>0.19000000000005457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115685.41</v>
      </c>
      <c r="D1590" s="2">
        <v>0</v>
      </c>
      <c r="E1590" s="2">
        <v>0</v>
      </c>
      <c r="F1590" s="2">
        <v>0</v>
      </c>
      <c r="G1590" s="3">
        <f>B1590/1000*C1590</f>
        <v>1041.16869</v>
      </c>
      <c r="H1590" s="3">
        <f>ABS(C1590-ROUND(C1590,0))</f>
        <v>0.41000000000349246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42555.68</v>
      </c>
      <c r="D1591" s="2">
        <v>0</v>
      </c>
      <c r="E1591" s="2">
        <v>0</v>
      </c>
      <c r="F1591" s="2">
        <v>0</v>
      </c>
      <c r="G1591" s="3">
        <f t="shared" si="70"/>
        <v>425.55680000000001</v>
      </c>
      <c r="H1591" s="3">
        <f t="shared" si="71"/>
        <v>0.31999999999970896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104594.13</v>
      </c>
      <c r="D1592" s="2">
        <v>0</v>
      </c>
      <c r="E1592" s="2">
        <v>0</v>
      </c>
      <c r="F1592" s="2">
        <v>0</v>
      </c>
      <c r="G1592" s="3">
        <f t="shared" si="70"/>
        <v>1150.5354299999999</v>
      </c>
      <c r="H1592" s="3">
        <f t="shared" si="71"/>
        <v>0.13000000000465661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494.55</v>
      </c>
      <c r="D1593" s="2">
        <v>0</v>
      </c>
      <c r="E1593" s="2">
        <v>0</v>
      </c>
      <c r="F1593" s="2">
        <v>0</v>
      </c>
      <c r="G1593" s="3">
        <f t="shared" si="70"/>
        <v>5.9346000000000005</v>
      </c>
      <c r="H1593" s="3">
        <f t="shared" si="71"/>
        <v>0.44999999999998863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1195236.68</v>
      </c>
      <c r="D1594" s="2">
        <v>0</v>
      </c>
      <c r="E1594" s="2">
        <v>0</v>
      </c>
      <c r="F1594" s="2">
        <v>0</v>
      </c>
      <c r="G1594" s="3">
        <f t="shared" si="70"/>
        <v>15538.076839999998</v>
      </c>
      <c r="H1594" s="3">
        <f t="shared" si="71"/>
        <v>0.32000000006519258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4734.3500000000004</v>
      </c>
      <c r="D1601" s="2">
        <v>0</v>
      </c>
      <c r="E1601" s="2">
        <v>0</v>
      </c>
      <c r="F1601" s="2">
        <v>0</v>
      </c>
      <c r="G1601" s="3">
        <f>B1601/1000*C1601</f>
        <v>94.687000000000012</v>
      </c>
      <c r="H1601" s="3">
        <f>ABS(C1601-ROUND(C1601,0))</f>
        <v>0.3500000000003638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2814277.95</v>
      </c>
      <c r="D1602" s="2">
        <v>0</v>
      </c>
      <c r="E1602" s="2">
        <v>0</v>
      </c>
      <c r="F1602" s="2">
        <v>0</v>
      </c>
      <c r="G1602" s="3">
        <f t="shared" si="70"/>
        <v>59099.836950000004</v>
      </c>
      <c r="H1602" s="3">
        <f t="shared" si="71"/>
        <v>4.9999999813735485E-2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1649241.6800000002</v>
      </c>
      <c r="D1604" s="2">
        <v>0</v>
      </c>
      <c r="E1604" s="2">
        <v>0</v>
      </c>
      <c r="F1604" s="2">
        <v>0</v>
      </c>
      <c r="G1604" s="3">
        <f t="shared" si="70"/>
        <v>37932.558640000003</v>
      </c>
      <c r="H1604" s="3">
        <f t="shared" si="71"/>
        <v>0.31999999983236194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803152.18</v>
      </c>
      <c r="D1605" s="2">
        <v>0</v>
      </c>
      <c r="E1605" s="2">
        <v>0</v>
      </c>
      <c r="F1605" s="2">
        <v>0</v>
      </c>
      <c r="G1605" s="3">
        <f t="shared" si="70"/>
        <v>19275.652320000001</v>
      </c>
      <c r="H1605" s="3">
        <f t="shared" si="71"/>
        <v>0.18000000005122274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577656.84</v>
      </c>
      <c r="D1606" s="2">
        <v>0</v>
      </c>
      <c r="E1606" s="2">
        <v>0</v>
      </c>
      <c r="F1606" s="2">
        <v>0</v>
      </c>
      <c r="G1606" s="3">
        <f t="shared" si="70"/>
        <v>14441.421</v>
      </c>
      <c r="H1606" s="3">
        <f t="shared" si="71"/>
        <v>0.16000000003259629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7405.97</v>
      </c>
      <c r="D1607" s="2">
        <v>0</v>
      </c>
      <c r="E1607" s="2">
        <v>0</v>
      </c>
      <c r="F1607" s="2">
        <v>0</v>
      </c>
      <c r="G1607" s="3">
        <f t="shared" si="70"/>
        <v>192.55521999999999</v>
      </c>
      <c r="H1607" s="3">
        <f t="shared" si="71"/>
        <v>2.9999999999745341E-2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115685.41</v>
      </c>
      <c r="D1609" s="2">
        <v>0</v>
      </c>
      <c r="E1609" s="2">
        <v>0</v>
      </c>
      <c r="F1609" s="2">
        <v>0</v>
      </c>
      <c r="G1609" s="3">
        <f>B1609/1000*C1609</f>
        <v>3239.19148</v>
      </c>
      <c r="H1609" s="3">
        <f>ABS(C1609-ROUND(C1609,0))</f>
        <v>0.41000000000349246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43507.57</v>
      </c>
      <c r="D1610" s="2">
        <v>0</v>
      </c>
      <c r="E1610" s="2">
        <v>0</v>
      </c>
      <c r="F1610" s="2">
        <v>0</v>
      </c>
      <c r="G1610" s="3">
        <f t="shared" si="70"/>
        <v>1261.7195300000001</v>
      </c>
      <c r="H1610" s="3">
        <f t="shared" si="71"/>
        <v>0.43000000000029104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101590.13</v>
      </c>
      <c r="D1611" s="2">
        <v>0</v>
      </c>
      <c r="E1611" s="2">
        <v>0</v>
      </c>
      <c r="F1611" s="2">
        <v>0</v>
      </c>
      <c r="G1611" s="3">
        <f t="shared" si="70"/>
        <v>3047.7039</v>
      </c>
      <c r="H1611" s="3">
        <f t="shared" si="71"/>
        <v>0.13000000000465661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243.58</v>
      </c>
      <c r="D1612" s="2">
        <v>0</v>
      </c>
      <c r="E1612" s="2">
        <v>0</v>
      </c>
      <c r="F1612" s="2">
        <v>0</v>
      </c>
      <c r="G1612" s="3">
        <f t="shared" si="70"/>
        <v>7.55098</v>
      </c>
      <c r="H1612" s="3">
        <f t="shared" si="71"/>
        <v>0.41999999999998749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1145584.56</v>
      </c>
      <c r="D1613" s="2">
        <v>0</v>
      </c>
      <c r="E1613" s="2">
        <v>0</v>
      </c>
      <c r="F1613" s="2">
        <v>0</v>
      </c>
      <c r="G1613" s="3">
        <f t="shared" si="70"/>
        <v>36658.70592</v>
      </c>
      <c r="H1613" s="3">
        <f t="shared" si="71"/>
        <v>0.43999999994412065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11402.44</v>
      </c>
      <c r="D1614" s="2">
        <v>0</v>
      </c>
      <c r="E1614" s="2">
        <v>0</v>
      </c>
      <c r="F1614" s="2">
        <v>0</v>
      </c>
      <c r="G1614" s="3">
        <f t="shared" si="70"/>
        <v>376.28052000000002</v>
      </c>
      <c r="H1614" s="3">
        <f t="shared" si="71"/>
        <v>0.44000000000050932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11402.44</v>
      </c>
      <c r="D1618" s="2">
        <v>0</v>
      </c>
      <c r="E1618" s="2">
        <v>0</v>
      </c>
      <c r="F1618" s="2">
        <v>0</v>
      </c>
      <c r="G1618" s="3">
        <f t="shared" si="70"/>
        <v>421.89028000000002</v>
      </c>
      <c r="H1618" s="3">
        <f t="shared" si="71"/>
        <v>0.44000000000050932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8049.27</v>
      </c>
      <c r="D1620" s="2">
        <v>0</v>
      </c>
      <c r="E1620" s="2">
        <v>0</v>
      </c>
      <c r="F1620" s="2">
        <v>0</v>
      </c>
      <c r="G1620" s="3">
        <f>B1620/1000*C1620</f>
        <v>313.92153000000002</v>
      </c>
      <c r="H1620" s="3">
        <f>ABS(C1620-ROUND(C1620,0))</f>
        <v>0.27000000000043656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188804.38999999966</v>
      </c>
      <c r="D1621" s="2">
        <v>0</v>
      </c>
      <c r="E1621" s="2">
        <v>0</v>
      </c>
      <c r="F1621" s="2">
        <v>0</v>
      </c>
      <c r="G1621" s="3">
        <f t="shared" si="70"/>
        <v>7552.1755999999868</v>
      </c>
      <c r="H1621" s="3">
        <f t="shared" si="71"/>
        <v>0.38999999966472387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740.05</v>
      </c>
      <c r="D1622" s="2">
        <v>0</v>
      </c>
      <c r="E1622" s="2">
        <v>0</v>
      </c>
      <c r="F1622" s="2">
        <v>0</v>
      </c>
      <c r="G1622" s="3">
        <f t="shared" si="70"/>
        <v>30.34205</v>
      </c>
      <c r="H1622" s="3">
        <f t="shared" si="71"/>
        <v>4.9999999999954525E-2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740.05</v>
      </c>
      <c r="D1628" s="2">
        <v>0</v>
      </c>
      <c r="E1628" s="2">
        <v>0</v>
      </c>
      <c r="F1628" s="2">
        <v>0</v>
      </c>
      <c r="G1628" s="3">
        <f t="shared" si="70"/>
        <v>34.782350000000001</v>
      </c>
      <c r="H1628" s="3">
        <f t="shared" si="71"/>
        <v>4.9999999999954525E-2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740.05</v>
      </c>
      <c r="D1629" s="2">
        <v>0</v>
      </c>
      <c r="E1629" s="2">
        <v>0</v>
      </c>
      <c r="F1629" s="2">
        <v>0</v>
      </c>
      <c r="G1629" s="3">
        <f t="shared" si="70"/>
        <v>35.522399999999998</v>
      </c>
      <c r="H1629" s="3">
        <f t="shared" si="71"/>
        <v>4.9999999999954525E-2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740.05</v>
      </c>
      <c r="D1631" s="2">
        <v>0</v>
      </c>
      <c r="E1631" s="2">
        <v>0</v>
      </c>
      <c r="F1631" s="2">
        <v>0</v>
      </c>
      <c r="G1631" s="3">
        <f t="shared" si="70"/>
        <v>37.002499999999998</v>
      </c>
      <c r="H1631" s="3">
        <f t="shared" si="71"/>
        <v>4.9999999999954525E-2</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188064.34000000003</v>
      </c>
      <c r="D1681" s="2">
        <v>0</v>
      </c>
      <c r="E1681" s="2">
        <v>0</v>
      </c>
      <c r="F1681" s="2">
        <v>0</v>
      </c>
      <c r="G1681" s="3">
        <f t="shared" si="70"/>
        <v>18806.434000000005</v>
      </c>
      <c r="H1681" s="3">
        <f t="shared" si="71"/>
        <v>0.34000000002561137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67956.86</v>
      </c>
      <c r="D1683" s="2">
        <v>0</v>
      </c>
      <c r="E1683" s="2">
        <v>0</v>
      </c>
      <c r="F1683" s="2">
        <v>0</v>
      </c>
      <c r="G1683" s="3">
        <f t="shared" si="70"/>
        <v>6931.5997199999993</v>
      </c>
      <c r="H1683" s="3">
        <f t="shared" si="71"/>
        <v>0.13999999999941792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75900.600000000006</v>
      </c>
      <c r="D1684" s="2">
        <v>0</v>
      </c>
      <c r="E1684" s="2">
        <v>0</v>
      </c>
      <c r="F1684" s="2">
        <v>0</v>
      </c>
      <c r="G1684" s="3">
        <f t="shared" si="70"/>
        <v>7817.7618000000002</v>
      </c>
      <c r="H1684" s="3">
        <f t="shared" si="71"/>
        <v>0.39999999999417923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44130.35</v>
      </c>
      <c r="D1685" s="2">
        <v>0</v>
      </c>
      <c r="E1685" s="2">
        <v>0</v>
      </c>
      <c r="F1685" s="2">
        <v>0</v>
      </c>
      <c r="G1685" s="3">
        <f>B1685/1000*C1685</f>
        <v>4589.5563999999995</v>
      </c>
      <c r="H1685" s="3">
        <f>ABS(C1685-ROUND(C1685,0))</f>
        <v>0.34999999999854481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76.53</v>
      </c>
      <c r="D1686" s="14">
        <v>0</v>
      </c>
      <c r="E1686" s="14">
        <v>0</v>
      </c>
      <c r="F1686" s="14">
        <v>0</v>
      </c>
      <c r="G1686" s="15">
        <f t="shared" si="70"/>
        <v>8.0356500000000004</v>
      </c>
      <c r="H1686" s="15">
        <f t="shared" si="71"/>
        <v>0.46999999999999886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26897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2263849.7599999998</v>
      </c>
      <c r="I17" s="275">
        <f>'PR-RAS'!E6</f>
        <v>2929985.6099999994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1288261.2</v>
      </c>
      <c r="I18" s="275">
        <f>'PR-RAS'!E152</f>
        <v>1484703.0699999998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2014051.98</v>
      </c>
      <c r="I19" s="275">
        <f>'PR-RAS'!E649</f>
        <v>2294170.9699999993</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17793914.199999999</v>
      </c>
      <c r="I22" s="275">
        <f>BILANCA!E7</f>
        <v>18308689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2719062.37</v>
      </c>
      <c r="I23" s="275">
        <f>BILANCA!E69</f>
        <v>3176543.2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181589.88</v>
      </c>
      <c r="I24" s="275">
        <f>BILANCA!E177</f>
        <v>231138.57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20331386.690000001</v>
      </c>
      <c r="I25" s="275">
        <f>BILANCA!E251</f>
        <v>21254093.629999999</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331732.64</v>
      </c>
      <c r="I27" s="275">
        <f>'RAS-funkcijski'!E5</f>
        <v>456038.89999999997</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442643.21</v>
      </c>
      <c r="I28" s="275">
        <f>'RAS-funkcijski'!E35</f>
        <v>1195043.3199999998</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122183.73</v>
      </c>
      <c r="I29" s="275">
        <f>'RAS-funkcijski'!E88</f>
        <v>89328.25</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134221.22</v>
      </c>
      <c r="I30" s="275">
        <f>'RAS-funkcijski'!E114</f>
        <v>167171.56</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1799927.7900000003</v>
      </c>
      <c r="I31" s="275">
        <f>'RAS-funkcijski'!E141</f>
        <v>2684492.2600000002</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719393.37</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166604.99</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188804.38999999966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740.05</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188064.34000000003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63" zoomScaleNormal="100" workbookViewId="0">
      <selection activeCell="E211" sqref="E21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2263849.7599999998</v>
      </c>
      <c r="E6" s="60">
        <f>E7+E43+E49+E82+E106+E125+E134+E140</f>
        <v>2929985.6099999994</v>
      </c>
      <c r="F6" s="45">
        <f t="shared" ref="F6:F132" si="0">IF(D6&lt;&gt;0,IF(E6/D6&gt;=100,"&gt;&gt;100",E6/D6*100),"-")</f>
        <v>129.42491422222292</v>
      </c>
    </row>
    <row r="7" spans="1:24" ht="12.75" customHeight="1" x14ac:dyDescent="0.2">
      <c r="A7" s="63">
        <v>61</v>
      </c>
      <c r="B7" s="220" t="s">
        <v>17</v>
      </c>
      <c r="C7" s="247" t="s">
        <v>18</v>
      </c>
      <c r="D7" s="60">
        <f>D8+D17+D23+D29+D36+D39</f>
        <v>748167.16999999993</v>
      </c>
      <c r="E7" s="60">
        <f>E8+E17+E23+E29+E36+E39</f>
        <v>629480.88</v>
      </c>
      <c r="F7" s="45">
        <f t="shared" si="0"/>
        <v>84.136394276696208</v>
      </c>
    </row>
    <row r="8" spans="1:24" ht="12.75" customHeight="1" x14ac:dyDescent="0.2">
      <c r="A8" s="63">
        <v>611</v>
      </c>
      <c r="B8" s="220" t="s">
        <v>19</v>
      </c>
      <c r="C8" s="247" t="s">
        <v>20</v>
      </c>
      <c r="D8" s="60">
        <f>SUM(D9:D14)-D15-D16</f>
        <v>710790</v>
      </c>
      <c r="E8" s="60">
        <f>SUM(E9:E14)-E15-E16</f>
        <v>579783.30000000005</v>
      </c>
      <c r="F8" s="45">
        <f t="shared" si="0"/>
        <v>81.56886000084414</v>
      </c>
    </row>
    <row r="9" spans="1:24" ht="12.75" customHeight="1" x14ac:dyDescent="0.2">
      <c r="A9" s="63">
        <v>6111</v>
      </c>
      <c r="B9" s="65" t="s">
        <v>21</v>
      </c>
      <c r="C9" s="247" t="s">
        <v>22</v>
      </c>
      <c r="D9" s="194">
        <v>710790</v>
      </c>
      <c r="E9" s="194">
        <v>579783.30000000005</v>
      </c>
      <c r="F9" s="45">
        <f t="shared" si="0"/>
        <v>81.56886000084414</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32559.09</v>
      </c>
      <c r="E23" s="60">
        <f t="shared" si="2"/>
        <v>42127.21</v>
      </c>
      <c r="F23" s="45">
        <f t="shared" si="0"/>
        <v>129.38693925413762</v>
      </c>
    </row>
    <row r="24" spans="1:6" ht="12.75" customHeight="1" x14ac:dyDescent="0.2">
      <c r="A24" s="63">
        <v>6131</v>
      </c>
      <c r="B24" s="65" t="s">
        <v>51</v>
      </c>
      <c r="C24" s="247" t="s">
        <v>52</v>
      </c>
      <c r="D24" s="194">
        <v>1945.45</v>
      </c>
      <c r="E24" s="194">
        <v>3719.18</v>
      </c>
      <c r="F24" s="45">
        <f t="shared" si="0"/>
        <v>191.17325040479065</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30613.64</v>
      </c>
      <c r="E27" s="194">
        <v>38408.03</v>
      </c>
      <c r="F27" s="45">
        <f t="shared" si="0"/>
        <v>125.46051367952325</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4818.08</v>
      </c>
      <c r="E29" s="60">
        <f>SUM(E30:E35)</f>
        <v>7570.37</v>
      </c>
      <c r="F29" s="45">
        <f t="shared" si="0"/>
        <v>157.12420715305683</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4818.08</v>
      </c>
      <c r="E31" s="194">
        <v>7570.37</v>
      </c>
      <c r="F31" s="45">
        <f t="shared" si="0"/>
        <v>157.12420715305683</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867856.74</v>
      </c>
      <c r="E49" s="60">
        <f>E50+E53+E58+E61+E64+E68+E71+E74+E77</f>
        <v>1279495.6299999999</v>
      </c>
      <c r="F49" s="45">
        <f t="shared" si="0"/>
        <v>147.43166366375169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272501.23</v>
      </c>
      <c r="E58" s="60">
        <f t="shared" si="9"/>
        <v>473849.03</v>
      </c>
      <c r="F58" s="45">
        <f t="shared" si="0"/>
        <v>173.88876740116001</v>
      </c>
    </row>
    <row r="59" spans="1:6" ht="24" x14ac:dyDescent="0.2">
      <c r="A59" s="63">
        <v>6331</v>
      </c>
      <c r="B59" s="65" t="s">
        <v>121</v>
      </c>
      <c r="C59" s="247" t="s">
        <v>122</v>
      </c>
      <c r="D59" s="194">
        <v>50982.97</v>
      </c>
      <c r="E59" s="194">
        <v>47572</v>
      </c>
      <c r="F59" s="45">
        <f t="shared" si="0"/>
        <v>93.309589457028494</v>
      </c>
    </row>
    <row r="60" spans="1:6" ht="24" x14ac:dyDescent="0.2">
      <c r="A60" s="63">
        <v>6332</v>
      </c>
      <c r="B60" s="65" t="s">
        <v>123</v>
      </c>
      <c r="C60" s="247" t="s">
        <v>124</v>
      </c>
      <c r="D60" s="194">
        <v>221518.26</v>
      </c>
      <c r="E60" s="194">
        <v>426277.03</v>
      </c>
      <c r="F60" s="45">
        <f t="shared" si="0"/>
        <v>192.43426252986998</v>
      </c>
    </row>
    <row r="61" spans="1:6" ht="12.75" customHeight="1" x14ac:dyDescent="0.2">
      <c r="A61" s="63">
        <v>634</v>
      </c>
      <c r="B61" s="65" t="s">
        <v>125</v>
      </c>
      <c r="C61" s="247" t="s">
        <v>126</v>
      </c>
      <c r="D61" s="60">
        <f t="shared" ref="D61:E61" si="10">SUM(D62:D63)</f>
        <v>39911.65</v>
      </c>
      <c r="E61" s="60">
        <f t="shared" si="10"/>
        <v>62480.959999999999</v>
      </c>
      <c r="F61" s="45">
        <f t="shared" si="0"/>
        <v>156.54817578326129</v>
      </c>
    </row>
    <row r="62" spans="1:6" ht="12.75" customHeight="1" x14ac:dyDescent="0.2">
      <c r="A62" s="63">
        <v>6341</v>
      </c>
      <c r="B62" s="65" t="s">
        <v>127</v>
      </c>
      <c r="C62" s="247" t="s">
        <v>128</v>
      </c>
      <c r="D62" s="194">
        <v>16289.65</v>
      </c>
      <c r="E62" s="194">
        <v>55438.46</v>
      </c>
      <c r="F62" s="45">
        <f t="shared" si="0"/>
        <v>340.32935023158876</v>
      </c>
    </row>
    <row r="63" spans="1:6" ht="12.75" customHeight="1" x14ac:dyDescent="0.2">
      <c r="A63" s="63">
        <v>6342</v>
      </c>
      <c r="B63" s="65" t="s">
        <v>129</v>
      </c>
      <c r="C63" s="247" t="s">
        <v>130</v>
      </c>
      <c r="D63" s="194">
        <v>23622</v>
      </c>
      <c r="E63" s="194">
        <v>7042.5</v>
      </c>
      <c r="F63" s="45">
        <f t="shared" si="0"/>
        <v>29.813309626619255</v>
      </c>
    </row>
    <row r="64" spans="1:6" ht="24" x14ac:dyDescent="0.2">
      <c r="A64" s="63">
        <v>635</v>
      </c>
      <c r="B64" s="65" t="s">
        <v>131</v>
      </c>
      <c r="C64" s="247" t="s">
        <v>132</v>
      </c>
      <c r="D64" s="60">
        <f>SUM(D65:D67)</f>
        <v>238253.76</v>
      </c>
      <c r="E64" s="60">
        <f>SUM(E65:E67)</f>
        <v>239334.59</v>
      </c>
      <c r="F64" s="45">
        <f t="shared" si="0"/>
        <v>100.45364656574569</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238253.76</v>
      </c>
      <c r="E67" s="192">
        <v>239334.59</v>
      </c>
      <c r="F67" s="71">
        <f t="shared" si="0"/>
        <v>100.45364656574569</v>
      </c>
    </row>
    <row r="68" spans="1:6" ht="24" x14ac:dyDescent="0.2">
      <c r="A68" s="63" t="s">
        <v>139</v>
      </c>
      <c r="B68" s="183" t="s">
        <v>140</v>
      </c>
      <c r="C68" s="247" t="s">
        <v>139</v>
      </c>
      <c r="D68" s="60">
        <f t="shared" ref="D68:E68" si="11">SUM(D69:D70)</f>
        <v>39323.550000000003</v>
      </c>
      <c r="E68" s="60">
        <f t="shared" si="11"/>
        <v>32068.33</v>
      </c>
      <c r="F68" s="45">
        <f t="shared" si="0"/>
        <v>81.549936361289866</v>
      </c>
    </row>
    <row r="69" spans="1:6" ht="12.75" customHeight="1" x14ac:dyDescent="0.2">
      <c r="A69" s="63" t="s">
        <v>141</v>
      </c>
      <c r="B69" s="64" t="s">
        <v>142</v>
      </c>
      <c r="C69" s="247" t="s">
        <v>141</v>
      </c>
      <c r="D69" s="194">
        <v>39323.550000000003</v>
      </c>
      <c r="E69" s="194">
        <v>32068.33</v>
      </c>
      <c r="F69" s="45">
        <f t="shared" si="0"/>
        <v>81.549936361289866</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277866.55</v>
      </c>
      <c r="E74" s="60">
        <f t="shared" si="13"/>
        <v>471762.72</v>
      </c>
      <c r="F74" s="45">
        <f t="shared" si="0"/>
        <v>169.78032080507711</v>
      </c>
    </row>
    <row r="75" spans="1:6" ht="12.75" customHeight="1" x14ac:dyDescent="0.2">
      <c r="A75" s="63" t="s">
        <v>153</v>
      </c>
      <c r="B75" s="65" t="s">
        <v>154</v>
      </c>
      <c r="C75" s="247" t="s">
        <v>153</v>
      </c>
      <c r="D75" s="194">
        <v>0</v>
      </c>
      <c r="E75" s="194">
        <v>471762.72</v>
      </c>
      <c r="F75" s="45" t="str">
        <f t="shared" si="0"/>
        <v>-</v>
      </c>
    </row>
    <row r="76" spans="1:6" ht="12.75" customHeight="1" x14ac:dyDescent="0.2">
      <c r="A76" s="63" t="s">
        <v>155</v>
      </c>
      <c r="B76" s="65" t="s">
        <v>156</v>
      </c>
      <c r="C76" s="247" t="s">
        <v>155</v>
      </c>
      <c r="D76" s="194">
        <v>277866.55</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234423.16000000003</v>
      </c>
      <c r="E82" s="60">
        <f t="shared" si="15"/>
        <v>450797.33999999997</v>
      </c>
      <c r="F82" s="45">
        <f t="shared" si="0"/>
        <v>192.30068394266161</v>
      </c>
    </row>
    <row r="83" spans="1:6" ht="12.75" customHeight="1" x14ac:dyDescent="0.2">
      <c r="A83" s="63">
        <v>641</v>
      </c>
      <c r="B83" s="64" t="s">
        <v>169</v>
      </c>
      <c r="C83" s="247" t="s">
        <v>170</v>
      </c>
      <c r="D83" s="60">
        <f t="shared" ref="D83:E83" si="16">SUM(D84:D90)</f>
        <v>397.47999999999996</v>
      </c>
      <c r="E83" s="60">
        <f t="shared" si="16"/>
        <v>1033.74</v>
      </c>
      <c r="F83" s="45">
        <f t="shared" si="0"/>
        <v>260.07346281573922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378.09</v>
      </c>
      <c r="E85" s="194">
        <v>236.57</v>
      </c>
      <c r="F85" s="45">
        <f t="shared" si="0"/>
        <v>62.569758523102969</v>
      </c>
    </row>
    <row r="86" spans="1:6" ht="12.75" customHeight="1" x14ac:dyDescent="0.2">
      <c r="A86" s="63">
        <v>6414</v>
      </c>
      <c r="B86" s="64" t="s">
        <v>175</v>
      </c>
      <c r="C86" s="247" t="s">
        <v>176</v>
      </c>
      <c r="D86" s="194">
        <v>19.39</v>
      </c>
      <c r="E86" s="194">
        <v>797.17</v>
      </c>
      <c r="F86" s="45">
        <f t="shared" si="0"/>
        <v>4111.2429087158325</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234025.68000000002</v>
      </c>
      <c r="E91" s="60">
        <f t="shared" si="17"/>
        <v>449763.6</v>
      </c>
      <c r="F91" s="45">
        <f t="shared" si="0"/>
        <v>192.18557553171084</v>
      </c>
    </row>
    <row r="92" spans="1:6" ht="12.75" customHeight="1" x14ac:dyDescent="0.2">
      <c r="A92" s="63">
        <v>6421</v>
      </c>
      <c r="B92" s="64" t="s">
        <v>187</v>
      </c>
      <c r="C92" s="247" t="s">
        <v>188</v>
      </c>
      <c r="D92" s="194">
        <v>294.91000000000003</v>
      </c>
      <c r="E92" s="194">
        <v>294.91000000000003</v>
      </c>
      <c r="F92" s="45">
        <f t="shared" si="0"/>
        <v>100</v>
      </c>
    </row>
    <row r="93" spans="1:6" ht="12.75" customHeight="1" x14ac:dyDescent="0.2">
      <c r="A93" s="63">
        <v>6422</v>
      </c>
      <c r="B93" s="64" t="s">
        <v>189</v>
      </c>
      <c r="C93" s="247" t="s">
        <v>190</v>
      </c>
      <c r="D93" s="194">
        <v>220514.32</v>
      </c>
      <c r="E93" s="194">
        <v>271534.64</v>
      </c>
      <c r="F93" s="45">
        <f t="shared" si="0"/>
        <v>123.13696452910632</v>
      </c>
    </row>
    <row r="94" spans="1:6" ht="12.75" customHeight="1" x14ac:dyDescent="0.2">
      <c r="A94" s="63">
        <v>6423</v>
      </c>
      <c r="B94" s="64" t="s">
        <v>191</v>
      </c>
      <c r="C94" s="247" t="s">
        <v>192</v>
      </c>
      <c r="D94" s="194">
        <v>13216.45</v>
      </c>
      <c r="E94" s="194">
        <v>177934.05</v>
      </c>
      <c r="F94" s="45">
        <f t="shared" si="0"/>
        <v>1346.3074426188575</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405740.97000000003</v>
      </c>
      <c r="E106" s="60">
        <f>E107+E112+E120+E124</f>
        <v>549977.11</v>
      </c>
      <c r="F106" s="45">
        <f t="shared" si="0"/>
        <v>135.54882318144996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246997.27000000002</v>
      </c>
      <c r="E112" s="60">
        <f t="shared" si="20"/>
        <v>347932.61</v>
      </c>
      <c r="F112" s="45">
        <f t="shared" si="0"/>
        <v>140.86496178682461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19.88</v>
      </c>
      <c r="E114" s="194">
        <v>0</v>
      </c>
      <c r="F114" s="45">
        <f t="shared" si="0"/>
        <v>0</v>
      </c>
    </row>
    <row r="115" spans="1:6" ht="12.75" customHeight="1" x14ac:dyDescent="0.2">
      <c r="A115" s="63">
        <v>6524</v>
      </c>
      <c r="B115" s="64" t="s">
        <v>233</v>
      </c>
      <c r="C115" s="247" t="s">
        <v>234</v>
      </c>
      <c r="D115" s="194">
        <v>221917.25</v>
      </c>
      <c r="E115" s="194">
        <v>321879.96999999997</v>
      </c>
      <c r="F115" s="45">
        <f t="shared" si="0"/>
        <v>145.04504269046231</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25060.14</v>
      </c>
      <c r="E117" s="194">
        <v>26052.639999999999</v>
      </c>
      <c r="F117" s="45">
        <f t="shared" si="0"/>
        <v>103.96047268690438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158743.70000000001</v>
      </c>
      <c r="E120" s="60">
        <f t="shared" si="21"/>
        <v>202044.5</v>
      </c>
      <c r="F120" s="45">
        <f t="shared" si="0"/>
        <v>127.2771769840315</v>
      </c>
    </row>
    <row r="121" spans="1:6" ht="12.75" customHeight="1" x14ac:dyDescent="0.2">
      <c r="A121" s="63">
        <v>6531</v>
      </c>
      <c r="B121" s="64" t="s">
        <v>245</v>
      </c>
      <c r="C121" s="247" t="s">
        <v>246</v>
      </c>
      <c r="D121" s="194">
        <v>907.56</v>
      </c>
      <c r="E121" s="194">
        <v>0</v>
      </c>
      <c r="F121" s="45">
        <f t="shared" si="0"/>
        <v>0</v>
      </c>
    </row>
    <row r="122" spans="1:6" ht="12.75" customHeight="1" x14ac:dyDescent="0.2">
      <c r="A122" s="63">
        <v>6532</v>
      </c>
      <c r="B122" s="64" t="s">
        <v>247</v>
      </c>
      <c r="C122" s="247" t="s">
        <v>248</v>
      </c>
      <c r="D122" s="194">
        <v>157836.14000000001</v>
      </c>
      <c r="E122" s="194">
        <v>202044.5</v>
      </c>
      <c r="F122" s="45">
        <f t="shared" si="0"/>
        <v>128.00902252171142</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5970.6500000000005</v>
      </c>
      <c r="E125" s="60">
        <f t="shared" si="22"/>
        <v>19019.46</v>
      </c>
      <c r="F125" s="45">
        <f t="shared" si="0"/>
        <v>318.5492366827732</v>
      </c>
    </row>
    <row r="126" spans="1:6" ht="12.75" customHeight="1" x14ac:dyDescent="0.2">
      <c r="A126" s="63">
        <v>661</v>
      </c>
      <c r="B126" s="65" t="s">
        <v>255</v>
      </c>
      <c r="C126" s="247" t="s">
        <v>256</v>
      </c>
      <c r="D126" s="60">
        <f t="shared" ref="D126:E126" si="23">SUM(D127:D128)</f>
        <v>423.97</v>
      </c>
      <c r="E126" s="60">
        <f t="shared" si="23"/>
        <v>491.96</v>
      </c>
      <c r="F126" s="45">
        <f t="shared" si="0"/>
        <v>116.03651201735971</v>
      </c>
    </row>
    <row r="127" spans="1:6" ht="12.75" customHeight="1" x14ac:dyDescent="0.2">
      <c r="A127" s="63">
        <v>6614</v>
      </c>
      <c r="B127" s="65" t="s">
        <v>257</v>
      </c>
      <c r="C127" s="247" t="s">
        <v>258</v>
      </c>
      <c r="D127" s="194">
        <v>423.97</v>
      </c>
      <c r="E127" s="194">
        <v>491.96</v>
      </c>
      <c r="F127" s="45">
        <f t="shared" si="0"/>
        <v>116.03651201735971</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5546.68</v>
      </c>
      <c r="E129" s="60">
        <f t="shared" si="24"/>
        <v>18527.5</v>
      </c>
      <c r="F129" s="45">
        <f t="shared" si="0"/>
        <v>334.02864416191306</v>
      </c>
    </row>
    <row r="130" spans="1:6" ht="12.75" customHeight="1" x14ac:dyDescent="0.2">
      <c r="A130" s="63">
        <v>6631</v>
      </c>
      <c r="B130" s="65" t="s">
        <v>263</v>
      </c>
      <c r="C130" s="247" t="s">
        <v>264</v>
      </c>
      <c r="D130" s="194">
        <v>1046.68</v>
      </c>
      <c r="E130" s="194">
        <v>4710</v>
      </c>
      <c r="F130" s="45">
        <f t="shared" si="0"/>
        <v>449.99426758894788</v>
      </c>
    </row>
    <row r="131" spans="1:6" ht="12.75" customHeight="1" x14ac:dyDescent="0.2">
      <c r="A131" s="63">
        <v>6632</v>
      </c>
      <c r="B131" s="182" t="s">
        <v>265</v>
      </c>
      <c r="C131" s="247" t="s">
        <v>266</v>
      </c>
      <c r="D131" s="194">
        <v>4500</v>
      </c>
      <c r="E131" s="194">
        <v>13817.5</v>
      </c>
      <c r="F131" s="45">
        <f t="shared" si="0"/>
        <v>307.05555555555554</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1691.07</v>
      </c>
      <c r="E140" s="60">
        <f t="shared" si="28"/>
        <v>1215.19</v>
      </c>
      <c r="F140" s="45">
        <f t="shared" si="26"/>
        <v>71.859237051097836</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1691.07</v>
      </c>
      <c r="E151" s="194">
        <v>1215.19</v>
      </c>
      <c r="F151" s="45">
        <f t="shared" si="26"/>
        <v>71.859237051097836</v>
      </c>
    </row>
    <row r="152" spans="1:6" ht="12.75" customHeight="1" x14ac:dyDescent="0.2">
      <c r="A152" s="63">
        <v>3</v>
      </c>
      <c r="B152" s="64" t="s">
        <v>307</v>
      </c>
      <c r="C152" s="247" t="s">
        <v>13</v>
      </c>
      <c r="D152" s="60">
        <f>D153+D164+D202+D221+D230+D262+D273</f>
        <v>1288261.2</v>
      </c>
      <c r="E152" s="60">
        <f>E153+E164+E202+E221+E230+E262+E273</f>
        <v>1484703.0699999998</v>
      </c>
      <c r="F152" s="45">
        <f t="shared" si="26"/>
        <v>115.24860563991214</v>
      </c>
    </row>
    <row r="153" spans="1:6" ht="12.75" customHeight="1" x14ac:dyDescent="0.2">
      <c r="A153" s="63">
        <v>31</v>
      </c>
      <c r="B153" s="64" t="s">
        <v>308</v>
      </c>
      <c r="C153" s="247" t="s">
        <v>309</v>
      </c>
      <c r="D153" s="60">
        <f t="shared" ref="D153:E153" si="30">D154+D159+D160</f>
        <v>427877</v>
      </c>
      <c r="E153" s="60">
        <f t="shared" si="30"/>
        <v>676100.10999999987</v>
      </c>
      <c r="F153" s="45">
        <f t="shared" si="26"/>
        <v>158.01272561974585</v>
      </c>
    </row>
    <row r="154" spans="1:6" ht="12.75" customHeight="1" x14ac:dyDescent="0.2">
      <c r="A154" s="63">
        <v>311</v>
      </c>
      <c r="B154" s="64" t="s">
        <v>310</v>
      </c>
      <c r="C154" s="247" t="s">
        <v>311</v>
      </c>
      <c r="D154" s="60">
        <f t="shared" ref="D154:E154" si="31">SUM(D155:D158)</f>
        <v>342640.64000000001</v>
      </c>
      <c r="E154" s="60">
        <f t="shared" si="31"/>
        <v>553370.59</v>
      </c>
      <c r="F154" s="45">
        <f t="shared" si="26"/>
        <v>161.50173838106301</v>
      </c>
    </row>
    <row r="155" spans="1:6" ht="12.75" customHeight="1" x14ac:dyDescent="0.2">
      <c r="A155" s="63">
        <v>3111</v>
      </c>
      <c r="B155" s="64" t="s">
        <v>312</v>
      </c>
      <c r="C155" s="247" t="s">
        <v>313</v>
      </c>
      <c r="D155" s="194">
        <v>342640.64000000001</v>
      </c>
      <c r="E155" s="194">
        <v>553370.59</v>
      </c>
      <c r="F155" s="45">
        <f t="shared" si="26"/>
        <v>161.50173838106301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27356.79</v>
      </c>
      <c r="E159" s="194">
        <v>31395.83</v>
      </c>
      <c r="F159" s="45">
        <f t="shared" si="26"/>
        <v>114.76430531506072</v>
      </c>
    </row>
    <row r="160" spans="1:6" ht="12.75" customHeight="1" x14ac:dyDescent="0.2">
      <c r="A160" s="63">
        <v>313</v>
      </c>
      <c r="B160" s="65" t="s">
        <v>322</v>
      </c>
      <c r="C160" s="247" t="s">
        <v>323</v>
      </c>
      <c r="D160" s="60">
        <f t="shared" ref="D160:E160" si="32">SUM(D161:D163)</f>
        <v>57879.57</v>
      </c>
      <c r="E160" s="60">
        <f t="shared" si="32"/>
        <v>91333.69</v>
      </c>
      <c r="F160" s="45">
        <f t="shared" si="26"/>
        <v>157.79953099167807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56535.79</v>
      </c>
      <c r="E162" s="194">
        <v>91333.69</v>
      </c>
      <c r="F162" s="45">
        <f t="shared" si="26"/>
        <v>161.55021447476014</v>
      </c>
    </row>
    <row r="163" spans="1:6" ht="12.75" customHeight="1" x14ac:dyDescent="0.2">
      <c r="A163" s="63">
        <v>3133</v>
      </c>
      <c r="B163" s="64" t="s">
        <v>328</v>
      </c>
      <c r="C163" s="247" t="s">
        <v>329</v>
      </c>
      <c r="D163" s="194">
        <v>1343.78</v>
      </c>
      <c r="E163" s="194">
        <v>0</v>
      </c>
      <c r="F163" s="45">
        <f t="shared" si="26"/>
        <v>0</v>
      </c>
    </row>
    <row r="164" spans="1:6" ht="12.75" customHeight="1" x14ac:dyDescent="0.2">
      <c r="A164" s="70">
        <v>32</v>
      </c>
      <c r="B164" s="65" t="s">
        <v>330</v>
      </c>
      <c r="C164" s="247" t="s">
        <v>331</v>
      </c>
      <c r="D164" s="60">
        <f>D165+D170+D178+D188+D189+D194</f>
        <v>387826.79</v>
      </c>
      <c r="E164" s="60">
        <f>E165+E170+E178+E188+E189+E194</f>
        <v>537380.97</v>
      </c>
      <c r="F164" s="45">
        <f t="shared" si="26"/>
        <v>138.5621065527732</v>
      </c>
    </row>
    <row r="165" spans="1:6" ht="12.75" customHeight="1" x14ac:dyDescent="0.2">
      <c r="A165" s="63">
        <v>321</v>
      </c>
      <c r="B165" s="64" t="s">
        <v>332</v>
      </c>
      <c r="C165" s="247" t="s">
        <v>333</v>
      </c>
      <c r="D165" s="60">
        <f t="shared" ref="D165:E165" si="33">SUM(D166:D169)</f>
        <v>20122.7</v>
      </c>
      <c r="E165" s="60">
        <f t="shared" si="33"/>
        <v>21570.22</v>
      </c>
      <c r="F165" s="45">
        <f t="shared" si="26"/>
        <v>107.19346807336987</v>
      </c>
    </row>
    <row r="166" spans="1:6" ht="12.75" customHeight="1" x14ac:dyDescent="0.2">
      <c r="A166" s="63">
        <v>3211</v>
      </c>
      <c r="B166" s="64" t="s">
        <v>334</v>
      </c>
      <c r="C166" s="247" t="s">
        <v>335</v>
      </c>
      <c r="D166" s="194">
        <v>703.39</v>
      </c>
      <c r="E166" s="194">
        <v>336.9</v>
      </c>
      <c r="F166" s="45">
        <f t="shared" si="26"/>
        <v>47.896614964671095</v>
      </c>
    </row>
    <row r="167" spans="1:6" ht="12.75" customHeight="1" x14ac:dyDescent="0.2">
      <c r="A167" s="63">
        <v>3212</v>
      </c>
      <c r="B167" s="64" t="s">
        <v>336</v>
      </c>
      <c r="C167" s="247" t="s">
        <v>337</v>
      </c>
      <c r="D167" s="194">
        <v>13165.1</v>
      </c>
      <c r="E167" s="194">
        <v>7387.65</v>
      </c>
      <c r="F167" s="45">
        <f t="shared" si="26"/>
        <v>56.115411200826429</v>
      </c>
    </row>
    <row r="168" spans="1:6" ht="12.75" customHeight="1" x14ac:dyDescent="0.2">
      <c r="A168" s="63">
        <v>3213</v>
      </c>
      <c r="B168" s="64" t="s">
        <v>338</v>
      </c>
      <c r="C168" s="247" t="s">
        <v>339</v>
      </c>
      <c r="D168" s="194">
        <v>671.2</v>
      </c>
      <c r="E168" s="194">
        <v>984.25</v>
      </c>
      <c r="F168" s="45">
        <f t="shared" si="26"/>
        <v>146.64034564958283</v>
      </c>
    </row>
    <row r="169" spans="1:6" ht="12.75" customHeight="1" x14ac:dyDescent="0.2">
      <c r="A169" s="63">
        <v>3214</v>
      </c>
      <c r="B169" s="64" t="s">
        <v>340</v>
      </c>
      <c r="C169" s="247" t="s">
        <v>341</v>
      </c>
      <c r="D169" s="194">
        <v>5583.01</v>
      </c>
      <c r="E169" s="194">
        <v>12861.42</v>
      </c>
      <c r="F169" s="45">
        <f t="shared" si="26"/>
        <v>230.36713170852283</v>
      </c>
    </row>
    <row r="170" spans="1:6" ht="12.75" customHeight="1" x14ac:dyDescent="0.2">
      <c r="A170" s="63">
        <v>322</v>
      </c>
      <c r="B170" s="64" t="s">
        <v>342</v>
      </c>
      <c r="C170" s="247" t="s">
        <v>343</v>
      </c>
      <c r="D170" s="60">
        <f t="shared" ref="D170:E170" si="34">SUM(D171:D177)</f>
        <v>50881.84</v>
      </c>
      <c r="E170" s="60">
        <f t="shared" si="34"/>
        <v>65829.279999999999</v>
      </c>
      <c r="F170" s="45">
        <f t="shared" si="26"/>
        <v>129.37676782128949</v>
      </c>
    </row>
    <row r="171" spans="1:6" ht="12.75" customHeight="1" x14ac:dyDescent="0.2">
      <c r="A171" s="63">
        <v>3221</v>
      </c>
      <c r="B171" s="64" t="s">
        <v>344</v>
      </c>
      <c r="C171" s="247" t="s">
        <v>345</v>
      </c>
      <c r="D171" s="194">
        <v>12083.72</v>
      </c>
      <c r="E171" s="194">
        <v>20066.419999999998</v>
      </c>
      <c r="F171" s="45">
        <f t="shared" si="26"/>
        <v>166.0616101664057</v>
      </c>
    </row>
    <row r="172" spans="1:6" ht="12.75" customHeight="1" x14ac:dyDescent="0.2">
      <c r="A172" s="63">
        <v>3222</v>
      </c>
      <c r="B172" s="64" t="s">
        <v>346</v>
      </c>
      <c r="C172" s="247" t="s">
        <v>347</v>
      </c>
      <c r="D172" s="194">
        <v>2968.91</v>
      </c>
      <c r="E172" s="194">
        <v>6236.21</v>
      </c>
      <c r="F172" s="45">
        <f t="shared" si="26"/>
        <v>210.0504899104385</v>
      </c>
    </row>
    <row r="173" spans="1:6" ht="12.75" customHeight="1" x14ac:dyDescent="0.2">
      <c r="A173" s="63">
        <v>3223</v>
      </c>
      <c r="B173" s="65" t="s">
        <v>348</v>
      </c>
      <c r="C173" s="247" t="s">
        <v>349</v>
      </c>
      <c r="D173" s="194">
        <v>31845.64</v>
      </c>
      <c r="E173" s="194">
        <v>34756.03</v>
      </c>
      <c r="F173" s="45">
        <f t="shared" si="26"/>
        <v>109.13905325815404</v>
      </c>
    </row>
    <row r="174" spans="1:6" ht="12.75" customHeight="1" x14ac:dyDescent="0.2">
      <c r="A174" s="63">
        <v>3224</v>
      </c>
      <c r="B174" s="65" t="s">
        <v>350</v>
      </c>
      <c r="C174" s="247" t="s">
        <v>351</v>
      </c>
      <c r="D174" s="194">
        <v>1912.74</v>
      </c>
      <c r="E174" s="194">
        <v>3452.7</v>
      </c>
      <c r="F174" s="45">
        <f t="shared" si="26"/>
        <v>180.5106810125788</v>
      </c>
    </row>
    <row r="175" spans="1:6" ht="12.75" customHeight="1" x14ac:dyDescent="0.2">
      <c r="A175" s="63">
        <v>3225</v>
      </c>
      <c r="B175" s="65" t="s">
        <v>352</v>
      </c>
      <c r="C175" s="247" t="s">
        <v>353</v>
      </c>
      <c r="D175" s="194">
        <v>1972.85</v>
      </c>
      <c r="E175" s="194">
        <v>890</v>
      </c>
      <c r="F175" s="45">
        <f t="shared" si="26"/>
        <v>45.112400841422314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97.98</v>
      </c>
      <c r="E177" s="194">
        <v>427.92</v>
      </c>
      <c r="F177" s="45">
        <f t="shared" si="26"/>
        <v>436.74219228413966</v>
      </c>
    </row>
    <row r="178" spans="1:6" ht="12.75" customHeight="1" x14ac:dyDescent="0.2">
      <c r="A178" s="63">
        <v>323</v>
      </c>
      <c r="B178" s="65" t="s">
        <v>358</v>
      </c>
      <c r="C178" s="247" t="s">
        <v>359</v>
      </c>
      <c r="D178" s="60">
        <f t="shared" ref="D178:E178" si="35">SUM(D179:D187)</f>
        <v>282707.74</v>
      </c>
      <c r="E178" s="60">
        <f t="shared" si="35"/>
        <v>402627.88999999996</v>
      </c>
      <c r="F178" s="45">
        <f t="shared" si="26"/>
        <v>142.41841769171228</v>
      </c>
    </row>
    <row r="179" spans="1:6" ht="12.75" customHeight="1" x14ac:dyDescent="0.2">
      <c r="A179" s="63">
        <v>3231</v>
      </c>
      <c r="B179" s="65" t="s">
        <v>360</v>
      </c>
      <c r="C179" s="247" t="s">
        <v>361</v>
      </c>
      <c r="D179" s="194">
        <v>6060.66</v>
      </c>
      <c r="E179" s="194">
        <v>5490.47</v>
      </c>
      <c r="F179" s="45">
        <f t="shared" si="26"/>
        <v>90.591948731656288</v>
      </c>
    </row>
    <row r="180" spans="1:6" ht="12.75" customHeight="1" x14ac:dyDescent="0.2">
      <c r="A180" s="63">
        <v>3232</v>
      </c>
      <c r="B180" s="65" t="s">
        <v>362</v>
      </c>
      <c r="C180" s="247" t="s">
        <v>363</v>
      </c>
      <c r="D180" s="194">
        <v>138463.03</v>
      </c>
      <c r="E180" s="194">
        <v>176541.25</v>
      </c>
      <c r="F180" s="45">
        <f t="shared" si="26"/>
        <v>127.50064042365676</v>
      </c>
    </row>
    <row r="181" spans="1:6" ht="12.75" customHeight="1" x14ac:dyDescent="0.2">
      <c r="A181" s="63">
        <v>3233</v>
      </c>
      <c r="B181" s="65" t="s">
        <v>364</v>
      </c>
      <c r="C181" s="247" t="s">
        <v>365</v>
      </c>
      <c r="D181" s="194">
        <v>7871.49</v>
      </c>
      <c r="E181" s="194">
        <v>7866.56</v>
      </c>
      <c r="F181" s="45">
        <f t="shared" si="26"/>
        <v>99.93736890982521</v>
      </c>
    </row>
    <row r="182" spans="1:6" ht="12.75" customHeight="1" x14ac:dyDescent="0.2">
      <c r="A182" s="63">
        <v>3234</v>
      </c>
      <c r="B182" s="65" t="s">
        <v>366</v>
      </c>
      <c r="C182" s="247" t="s">
        <v>367</v>
      </c>
      <c r="D182" s="194">
        <v>18412.13</v>
      </c>
      <c r="E182" s="194">
        <v>4191.07</v>
      </c>
      <c r="F182" s="45">
        <f t="shared" si="26"/>
        <v>22.762548385222132</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5231.33</v>
      </c>
      <c r="E184" s="194">
        <v>4021.75</v>
      </c>
      <c r="F184" s="45">
        <f t="shared" si="26"/>
        <v>76.87815526835432</v>
      </c>
    </row>
    <row r="185" spans="1:6" ht="12.75" customHeight="1" x14ac:dyDescent="0.2">
      <c r="A185" s="63">
        <v>3237</v>
      </c>
      <c r="B185" s="64" t="s">
        <v>372</v>
      </c>
      <c r="C185" s="247" t="s">
        <v>373</v>
      </c>
      <c r="D185" s="194">
        <v>22576.44</v>
      </c>
      <c r="E185" s="194">
        <v>71826.880000000005</v>
      </c>
      <c r="F185" s="45">
        <f t="shared" si="26"/>
        <v>318.14971713875178</v>
      </c>
    </row>
    <row r="186" spans="1:6" ht="12.75" customHeight="1" x14ac:dyDescent="0.2">
      <c r="A186" s="63">
        <v>3238</v>
      </c>
      <c r="B186" s="64" t="s">
        <v>374</v>
      </c>
      <c r="C186" s="247" t="s">
        <v>375</v>
      </c>
      <c r="D186" s="194">
        <v>14814.31</v>
      </c>
      <c r="E186" s="194">
        <v>15397.43</v>
      </c>
      <c r="F186" s="45">
        <f t="shared" si="26"/>
        <v>103.93619412581485</v>
      </c>
    </row>
    <row r="187" spans="1:6" ht="12.75" customHeight="1" x14ac:dyDescent="0.2">
      <c r="A187" s="63">
        <v>3239</v>
      </c>
      <c r="B187" s="64" t="s">
        <v>376</v>
      </c>
      <c r="C187" s="247" t="s">
        <v>377</v>
      </c>
      <c r="D187" s="194">
        <v>69278.350000000006</v>
      </c>
      <c r="E187" s="194">
        <v>117292.48</v>
      </c>
      <c r="F187" s="45">
        <f t="shared" si="26"/>
        <v>169.3061107835276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34114.51</v>
      </c>
      <c r="E194" s="60">
        <f t="shared" si="36"/>
        <v>47353.58</v>
      </c>
      <c r="F194" s="45">
        <f t="shared" si="26"/>
        <v>138.80773899434581</v>
      </c>
    </row>
    <row r="195" spans="1:6" ht="12.75" customHeight="1" x14ac:dyDescent="0.2">
      <c r="A195" s="63">
        <v>3291</v>
      </c>
      <c r="B195" s="183" t="s">
        <v>392</v>
      </c>
      <c r="C195" s="247" t="s">
        <v>393</v>
      </c>
      <c r="D195" s="194">
        <v>7157.28</v>
      </c>
      <c r="E195" s="194">
        <v>14733.27</v>
      </c>
      <c r="F195" s="45">
        <f t="shared" si="26"/>
        <v>205.85012742270808</v>
      </c>
    </row>
    <row r="196" spans="1:6" ht="12.75" customHeight="1" x14ac:dyDescent="0.2">
      <c r="A196" s="63">
        <v>3292</v>
      </c>
      <c r="B196" s="64" t="s">
        <v>394</v>
      </c>
      <c r="C196" s="247" t="s">
        <v>395</v>
      </c>
      <c r="D196" s="194">
        <v>4818.8900000000003</v>
      </c>
      <c r="E196" s="194">
        <v>7179.13</v>
      </c>
      <c r="F196" s="45">
        <f t="shared" si="26"/>
        <v>148.97891423128561</v>
      </c>
    </row>
    <row r="197" spans="1:6" ht="12.75" customHeight="1" x14ac:dyDescent="0.2">
      <c r="A197" s="63">
        <v>3293</v>
      </c>
      <c r="B197" s="64" t="s">
        <v>396</v>
      </c>
      <c r="C197" s="247" t="s">
        <v>397</v>
      </c>
      <c r="D197" s="194">
        <v>2686.67</v>
      </c>
      <c r="E197" s="194">
        <v>1830.89</v>
      </c>
      <c r="F197" s="45">
        <f t="shared" si="26"/>
        <v>68.147185921605555</v>
      </c>
    </row>
    <row r="198" spans="1:6" ht="12.75" customHeight="1" x14ac:dyDescent="0.2">
      <c r="A198" s="63">
        <v>3294</v>
      </c>
      <c r="B198" s="64" t="s">
        <v>398</v>
      </c>
      <c r="C198" s="247" t="s">
        <v>399</v>
      </c>
      <c r="D198" s="194">
        <v>2001.64</v>
      </c>
      <c r="E198" s="194">
        <v>1350</v>
      </c>
      <c r="F198" s="45">
        <f t="shared" si="26"/>
        <v>67.444695349813159</v>
      </c>
    </row>
    <row r="199" spans="1:6" ht="12.75" customHeight="1" x14ac:dyDescent="0.2">
      <c r="A199" s="63">
        <v>3295</v>
      </c>
      <c r="B199" s="64" t="s">
        <v>400</v>
      </c>
      <c r="C199" s="247" t="s">
        <v>401</v>
      </c>
      <c r="D199" s="194">
        <v>1912.59</v>
      </c>
      <c r="E199" s="194">
        <v>3362.85</v>
      </c>
      <c r="F199" s="45">
        <f t="shared" si="26"/>
        <v>175.82701990494564</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15537.44</v>
      </c>
      <c r="E201" s="194">
        <v>18897.439999999999</v>
      </c>
      <c r="F201" s="45">
        <f t="shared" si="26"/>
        <v>121.62518407150726</v>
      </c>
    </row>
    <row r="202" spans="1:6" ht="12.75" customHeight="1" x14ac:dyDescent="0.2">
      <c r="A202" s="63">
        <v>34</v>
      </c>
      <c r="B202" s="183" t="s">
        <v>406</v>
      </c>
      <c r="C202" s="247" t="s">
        <v>407</v>
      </c>
      <c r="D202" s="60">
        <f t="shared" ref="D202:E202" si="37">D203+D208+D216</f>
        <v>4311.4799999999996</v>
      </c>
      <c r="E202" s="60">
        <f t="shared" si="37"/>
        <v>4087.11</v>
      </c>
      <c r="F202" s="45">
        <f t="shared" si="26"/>
        <v>94.79598652898774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1939.46</v>
      </c>
      <c r="E208" s="60">
        <f t="shared" si="39"/>
        <v>1518.92</v>
      </c>
      <c r="F208" s="45">
        <f t="shared" si="26"/>
        <v>78.316644839285161</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1939.46</v>
      </c>
      <c r="E211" s="194">
        <v>1518.92</v>
      </c>
      <c r="F211" s="45">
        <f t="shared" si="26"/>
        <v>78.316644839285161</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2372.02</v>
      </c>
      <c r="E216" s="60">
        <f t="shared" si="40"/>
        <v>2568.19</v>
      </c>
      <c r="F216" s="45">
        <f t="shared" si="26"/>
        <v>108.27016635610156</v>
      </c>
    </row>
    <row r="217" spans="1:6" ht="12.75" customHeight="1" x14ac:dyDescent="0.2">
      <c r="A217" s="63">
        <v>3431</v>
      </c>
      <c r="B217" s="182" t="s">
        <v>436</v>
      </c>
      <c r="C217" s="247" t="s">
        <v>437</v>
      </c>
      <c r="D217" s="194">
        <v>2372.02</v>
      </c>
      <c r="E217" s="194">
        <v>2568.19</v>
      </c>
      <c r="F217" s="45">
        <f t="shared" si="26"/>
        <v>108.27016635610156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28816.639999999999</v>
      </c>
      <c r="E221" s="60">
        <f t="shared" si="41"/>
        <v>0</v>
      </c>
      <c r="F221" s="45">
        <f t="shared" si="26"/>
        <v>0</v>
      </c>
    </row>
    <row r="222" spans="1:6" ht="24" x14ac:dyDescent="0.2">
      <c r="A222" s="63">
        <v>351</v>
      </c>
      <c r="B222" s="65" t="s">
        <v>446</v>
      </c>
      <c r="C222" s="247" t="s">
        <v>447</v>
      </c>
      <c r="D222" s="60">
        <f t="shared" ref="D222:E222" si="42">SUM(D223:D224)</f>
        <v>28816.639999999999</v>
      </c>
      <c r="E222" s="60">
        <f t="shared" si="42"/>
        <v>0</v>
      </c>
      <c r="F222" s="45">
        <f t="shared" si="26"/>
        <v>0</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28816.639999999999</v>
      </c>
      <c r="E224" s="194">
        <v>0</v>
      </c>
      <c r="F224" s="45">
        <f t="shared" si="26"/>
        <v>0</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3000</v>
      </c>
      <c r="E230" s="60">
        <f>E231+E234+E237+E242+E246+E250+E254+E257</f>
        <v>118674.86</v>
      </c>
      <c r="F230" s="45">
        <f t="shared" ref="F230:F245" si="44">IF(D230&lt;&gt;0,IF(E230/D230&gt;=100,"&gt;&gt;100",E230/D230*100),"-")</f>
        <v>3955.8286666666668</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47982.51</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47982.51</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3000</v>
      </c>
      <c r="E246" s="60">
        <f t="shared" si="48"/>
        <v>8956.76</v>
      </c>
      <c r="F246" s="45">
        <f t="shared" ref="F246:F249" si="49">IF(D246&lt;&gt;0,IF(E246/D246&gt;=100,"&gt;&gt;100",E246/D246*100),"-")</f>
        <v>298.55866666666668</v>
      </c>
    </row>
    <row r="247" spans="1:6" ht="12.75" customHeight="1" x14ac:dyDescent="0.2">
      <c r="A247" s="63" t="s">
        <v>493</v>
      </c>
      <c r="B247" s="64" t="s">
        <v>494</v>
      </c>
      <c r="C247" s="247" t="s">
        <v>493</v>
      </c>
      <c r="D247" s="194">
        <v>3000</v>
      </c>
      <c r="E247" s="194">
        <v>5967.31</v>
      </c>
      <c r="F247" s="45">
        <f t="shared" si="49"/>
        <v>198.91033333333334</v>
      </c>
    </row>
    <row r="248" spans="1:6" ht="12.75" customHeight="1" x14ac:dyDescent="0.2">
      <c r="A248" s="63" t="s">
        <v>495</v>
      </c>
      <c r="B248" s="64" t="s">
        <v>496</v>
      </c>
      <c r="C248" s="247" t="s">
        <v>495</v>
      </c>
      <c r="D248" s="194">
        <v>0</v>
      </c>
      <c r="E248" s="194">
        <v>2989.45</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61735.59</v>
      </c>
      <c r="F254" s="45" t="str">
        <f t="shared" ref="F254:F261" si="53">IF(D254&lt;&gt;0,IF(E254/D254&gt;=100,"&gt;&gt;100",E254/D254*100),"-")</f>
        <v>-</v>
      </c>
    </row>
    <row r="255" spans="1:6" ht="12.75" customHeight="1" x14ac:dyDescent="0.2">
      <c r="A255" s="63" t="s">
        <v>509</v>
      </c>
      <c r="B255" s="64" t="s">
        <v>154</v>
      </c>
      <c r="C255" s="247" t="s">
        <v>509</v>
      </c>
      <c r="D255" s="194">
        <v>0</v>
      </c>
      <c r="E255" s="194">
        <v>61735.59</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37528.119999999995</v>
      </c>
      <c r="E262" s="60">
        <f t="shared" si="55"/>
        <v>43865.89</v>
      </c>
      <c r="F262" s="45">
        <f t="shared" ref="F262:F268" si="56">IF(D262&lt;&gt;0,IF(E262/D262&gt;=100,"&gt;&gt;100",E262/D262*100),"-")</f>
        <v>116.88805620958365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37528.119999999995</v>
      </c>
      <c r="E269" s="60">
        <f t="shared" si="58"/>
        <v>43865.89</v>
      </c>
      <c r="F269" s="45">
        <f t="shared" ref="F269:F272" si="59">IF(D269&lt;&gt;0,IF(E269/D269&gt;=100,"&gt;&gt;100",E269/D269*100),"-")</f>
        <v>116.88805620958365</v>
      </c>
    </row>
    <row r="270" spans="1:6" ht="12.75" customHeight="1" x14ac:dyDescent="0.2">
      <c r="A270" s="63">
        <v>3721</v>
      </c>
      <c r="B270" s="65" t="s">
        <v>533</v>
      </c>
      <c r="C270" s="247" t="s">
        <v>534</v>
      </c>
      <c r="D270" s="194">
        <v>26419.03</v>
      </c>
      <c r="E270" s="194">
        <v>26396.54</v>
      </c>
      <c r="F270" s="45">
        <f t="shared" si="59"/>
        <v>99.914871969182826</v>
      </c>
    </row>
    <row r="271" spans="1:6" ht="12.75" customHeight="1" x14ac:dyDescent="0.2">
      <c r="A271" s="63">
        <v>3722</v>
      </c>
      <c r="B271" s="65" t="s">
        <v>535</v>
      </c>
      <c r="C271" s="247" t="s">
        <v>536</v>
      </c>
      <c r="D271" s="194">
        <v>11109.09</v>
      </c>
      <c r="E271" s="194">
        <v>17469.349999999999</v>
      </c>
      <c r="F271" s="45">
        <f t="shared" si="59"/>
        <v>157.25275427600278</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398901.17</v>
      </c>
      <c r="E273" s="60">
        <f t="shared" si="60"/>
        <v>104594.13</v>
      </c>
      <c r="F273" s="45">
        <f t="shared" ref="F273:F277" si="61">IF(D273&lt;&gt;0,IF(E273/D273&gt;=100,"&gt;&gt;100",E273/D273*100),"-")</f>
        <v>26.220562351321259</v>
      </c>
    </row>
    <row r="274" spans="1:6" ht="12.75" customHeight="1" x14ac:dyDescent="0.2">
      <c r="A274" s="63">
        <v>381</v>
      </c>
      <c r="B274" s="64" t="s">
        <v>541</v>
      </c>
      <c r="C274" s="247" t="s">
        <v>542</v>
      </c>
      <c r="D274" s="60">
        <f t="shared" ref="D274:E274" si="62">SUM(D275:D277)</f>
        <v>80008.05</v>
      </c>
      <c r="E274" s="60">
        <f t="shared" si="62"/>
        <v>96594.13</v>
      </c>
      <c r="F274" s="45">
        <f t="shared" si="61"/>
        <v>120.73051399202956</v>
      </c>
    </row>
    <row r="275" spans="1:6" ht="12.75" customHeight="1" x14ac:dyDescent="0.2">
      <c r="A275" s="63">
        <v>3811</v>
      </c>
      <c r="B275" s="64" t="s">
        <v>543</v>
      </c>
      <c r="C275" s="247" t="s">
        <v>544</v>
      </c>
      <c r="D275" s="194">
        <v>80008.05</v>
      </c>
      <c r="E275" s="194">
        <v>96594.13</v>
      </c>
      <c r="F275" s="45">
        <f t="shared" si="61"/>
        <v>120.73051399202956</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5000</v>
      </c>
      <c r="E278" s="60">
        <f t="shared" si="63"/>
        <v>3000</v>
      </c>
      <c r="F278" s="45">
        <f t="shared" ref="F278:F282" si="64">IF(D278&lt;&gt;0,IF(E278/D278&gt;=100,"&gt;&gt;100",E278/D278*100),"-")</f>
        <v>60</v>
      </c>
    </row>
    <row r="279" spans="1:6" ht="12.75" customHeight="1" x14ac:dyDescent="0.2">
      <c r="A279" s="63">
        <v>3821</v>
      </c>
      <c r="B279" s="64" t="s">
        <v>551</v>
      </c>
      <c r="C279" s="247" t="s">
        <v>552</v>
      </c>
      <c r="D279" s="194">
        <v>5000</v>
      </c>
      <c r="E279" s="194">
        <v>3000</v>
      </c>
      <c r="F279" s="45">
        <f t="shared" si="64"/>
        <v>60</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313893.12</v>
      </c>
      <c r="E289" s="60">
        <f t="shared" si="67"/>
        <v>5000</v>
      </c>
      <c r="F289" s="45">
        <f t="shared" si="66"/>
        <v>1.592898882269226</v>
      </c>
    </row>
    <row r="290" spans="1:6" ht="24" x14ac:dyDescent="0.2">
      <c r="A290" s="63">
        <v>3861</v>
      </c>
      <c r="B290" s="64" t="s">
        <v>572</v>
      </c>
      <c r="C290" s="247" t="s">
        <v>573</v>
      </c>
      <c r="D290" s="194">
        <v>6324.52</v>
      </c>
      <c r="E290" s="194">
        <v>5000</v>
      </c>
      <c r="F290" s="45">
        <f t="shared" si="66"/>
        <v>79.057383010884621</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307568.59999999998</v>
      </c>
      <c r="E294" s="194">
        <v>0</v>
      </c>
      <c r="F294" s="45">
        <f t="shared" si="66"/>
        <v>0</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1288261.2</v>
      </c>
      <c r="E299" s="60">
        <f>E152-E297+E298</f>
        <v>1484703.0699999998</v>
      </c>
      <c r="F299" s="45">
        <f t="shared" si="68"/>
        <v>115.24860563991214</v>
      </c>
    </row>
    <row r="300" spans="1:6" ht="12.75" customHeight="1" x14ac:dyDescent="0.2">
      <c r="A300" s="63" t="s">
        <v>582</v>
      </c>
      <c r="B300" s="64" t="s">
        <v>593</v>
      </c>
      <c r="C300" s="247" t="s">
        <v>594</v>
      </c>
      <c r="D300" s="60">
        <f>IF(D6&gt;=D299,D6-D299,0)</f>
        <v>975588.55999999982</v>
      </c>
      <c r="E300" s="60">
        <f>IF(E6&gt;=E299,E6-E299,0)</f>
        <v>1445282.5399999996</v>
      </c>
      <c r="F300" s="45">
        <f t="shared" si="68"/>
        <v>148.14467894129467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1481643.74</v>
      </c>
      <c r="E302" s="194">
        <v>1918790.19</v>
      </c>
      <c r="F302" s="45">
        <f t="shared" si="68"/>
        <v>129.504153947291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578773.56999999995</v>
      </c>
      <c r="E304" s="194">
        <v>699512.7</v>
      </c>
      <c r="F304" s="45">
        <f t="shared" si="68"/>
        <v>120.86120311264385</v>
      </c>
    </row>
    <row r="305" spans="1:6" ht="12" x14ac:dyDescent="0.2">
      <c r="A305" s="63">
        <v>9661</v>
      </c>
      <c r="B305" s="220" t="s">
        <v>603</v>
      </c>
      <c r="C305" s="247" t="s">
        <v>604</v>
      </c>
      <c r="D305" s="194">
        <v>486.96</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83196.41</v>
      </c>
      <c r="E308" s="60">
        <f t="shared" si="71"/>
        <v>50314.78</v>
      </c>
      <c r="F308" s="45">
        <f t="shared" ref="F308:F428" si="72">IF(D308&lt;&gt;0,IF(E308/D308&gt;=100,"&gt;&gt;100",E308/D308*100),"-")</f>
        <v>60.477104721225352</v>
      </c>
    </row>
    <row r="309" spans="1:6" ht="12.75" customHeight="1" x14ac:dyDescent="0.2">
      <c r="A309" s="63">
        <v>71</v>
      </c>
      <c r="B309" s="64" t="s">
        <v>610</v>
      </c>
      <c r="C309" s="247" t="s">
        <v>611</v>
      </c>
      <c r="D309" s="60">
        <f t="shared" ref="D309:E309" si="73">D310+D314</f>
        <v>39185</v>
      </c>
      <c r="E309" s="60">
        <f t="shared" si="73"/>
        <v>990</v>
      </c>
      <c r="F309" s="45">
        <f t="shared" si="72"/>
        <v>2.5264769682276382</v>
      </c>
    </row>
    <row r="310" spans="1:6" ht="24" x14ac:dyDescent="0.2">
      <c r="A310" s="63">
        <v>711</v>
      </c>
      <c r="B310" s="64" t="s">
        <v>612</v>
      </c>
      <c r="C310" s="247" t="s">
        <v>613</v>
      </c>
      <c r="D310" s="60">
        <f t="shared" ref="D310:E310" si="74">SUM(D311:D313)</f>
        <v>39185</v>
      </c>
      <c r="E310" s="60">
        <f t="shared" si="74"/>
        <v>990</v>
      </c>
      <c r="F310" s="45">
        <f t="shared" si="72"/>
        <v>2.5264769682276382</v>
      </c>
    </row>
    <row r="311" spans="1:6" ht="12.75" customHeight="1" x14ac:dyDescent="0.2">
      <c r="A311" s="63">
        <v>7111</v>
      </c>
      <c r="B311" s="64" t="s">
        <v>614</v>
      </c>
      <c r="C311" s="247" t="s">
        <v>615</v>
      </c>
      <c r="D311" s="194">
        <v>39185</v>
      </c>
      <c r="E311" s="194">
        <v>990</v>
      </c>
      <c r="F311" s="45">
        <f t="shared" si="72"/>
        <v>2.5264769682276382</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44011.41</v>
      </c>
      <c r="E321" s="60">
        <f t="shared" si="76"/>
        <v>49324.78</v>
      </c>
      <c r="F321" s="45">
        <f t="shared" si="72"/>
        <v>112.07271023582292</v>
      </c>
    </row>
    <row r="322" spans="1:6" ht="12.75" customHeight="1" x14ac:dyDescent="0.2">
      <c r="A322" s="63">
        <v>721</v>
      </c>
      <c r="B322" s="64" t="s">
        <v>636</v>
      </c>
      <c r="C322" s="247" t="s">
        <v>637</v>
      </c>
      <c r="D322" s="60">
        <f t="shared" ref="D322:E322" si="77">SUM(D323:D326)</f>
        <v>28941.41</v>
      </c>
      <c r="E322" s="60">
        <f t="shared" si="77"/>
        <v>49324.78</v>
      </c>
      <c r="F322" s="45">
        <f t="shared" si="72"/>
        <v>170.42977519063513</v>
      </c>
    </row>
    <row r="323" spans="1:6" ht="12.75" customHeight="1" x14ac:dyDescent="0.2">
      <c r="A323" s="63">
        <v>7211</v>
      </c>
      <c r="B323" s="64" t="s">
        <v>638</v>
      </c>
      <c r="C323" s="247" t="s">
        <v>639</v>
      </c>
      <c r="D323" s="194">
        <v>28941.41</v>
      </c>
      <c r="E323" s="194">
        <v>49324.78</v>
      </c>
      <c r="F323" s="45">
        <f t="shared" si="72"/>
        <v>170.42977519063513</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15070</v>
      </c>
      <c r="E336" s="60">
        <f t="shared" si="79"/>
        <v>0</v>
      </c>
      <c r="F336" s="45">
        <f t="shared" si="72"/>
        <v>0</v>
      </c>
    </row>
    <row r="337" spans="1:6" ht="12.75" customHeight="1" x14ac:dyDescent="0.2">
      <c r="A337" s="63">
        <v>7231</v>
      </c>
      <c r="B337" s="64" t="s">
        <v>666</v>
      </c>
      <c r="C337" s="247" t="s">
        <v>667</v>
      </c>
      <c r="D337" s="194">
        <v>15070</v>
      </c>
      <c r="E337" s="194">
        <v>0</v>
      </c>
      <c r="F337" s="45">
        <f t="shared" si="72"/>
        <v>0</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511666.59</v>
      </c>
      <c r="E360" s="60">
        <f t="shared" si="86"/>
        <v>1199789.19</v>
      </c>
      <c r="F360" s="45">
        <f t="shared" si="72"/>
        <v>234.48652177973938</v>
      </c>
    </row>
    <row r="361" spans="1:6" ht="12.75" customHeight="1" x14ac:dyDescent="0.2">
      <c r="A361" s="63">
        <v>41</v>
      </c>
      <c r="B361" s="64" t="s">
        <v>714</v>
      </c>
      <c r="C361" s="247" t="s">
        <v>715</v>
      </c>
      <c r="D361" s="60">
        <f t="shared" ref="D361:E361" si="87">D362+D366</f>
        <v>4995</v>
      </c>
      <c r="E361" s="60">
        <f t="shared" si="87"/>
        <v>6566.64</v>
      </c>
      <c r="F361" s="45">
        <f t="shared" si="72"/>
        <v>131.46426426426427</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4995</v>
      </c>
      <c r="E366" s="60">
        <f t="shared" si="89"/>
        <v>6566.64</v>
      </c>
      <c r="F366" s="45">
        <f t="shared" si="72"/>
        <v>131.46426426426427</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4995</v>
      </c>
      <c r="E370" s="194">
        <v>6566.64</v>
      </c>
      <c r="F370" s="45">
        <f t="shared" si="72"/>
        <v>131.46426426426427</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506671.59</v>
      </c>
      <c r="E373" s="60">
        <f t="shared" si="90"/>
        <v>1193222.55</v>
      </c>
      <c r="F373" s="45">
        <f t="shared" si="72"/>
        <v>235.50216225859435</v>
      </c>
    </row>
    <row r="374" spans="1:6" ht="12.75" customHeight="1" x14ac:dyDescent="0.2">
      <c r="A374" s="63">
        <v>421</v>
      </c>
      <c r="B374" s="64" t="s">
        <v>732</v>
      </c>
      <c r="C374" s="247" t="s">
        <v>733</v>
      </c>
      <c r="D374" s="60">
        <f t="shared" ref="D374:E374" si="91">SUM(D375:D378)</f>
        <v>339620.79</v>
      </c>
      <c r="E374" s="60">
        <f t="shared" si="91"/>
        <v>1026163.47</v>
      </c>
      <c r="F374" s="45">
        <f t="shared" si="72"/>
        <v>302.14978005321763</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305051.78999999998</v>
      </c>
      <c r="E377" s="194">
        <v>222649.22</v>
      </c>
      <c r="F377" s="45">
        <f t="shared" si="72"/>
        <v>72.987350770831412</v>
      </c>
    </row>
    <row r="378" spans="1:6" ht="12.75" customHeight="1" x14ac:dyDescent="0.2">
      <c r="A378" s="63">
        <v>4214</v>
      </c>
      <c r="B378" s="64" t="s">
        <v>644</v>
      </c>
      <c r="C378" s="247" t="s">
        <v>737</v>
      </c>
      <c r="D378" s="194">
        <v>34569</v>
      </c>
      <c r="E378" s="194">
        <v>803514.25</v>
      </c>
      <c r="F378" s="45">
        <f t="shared" si="72"/>
        <v>2324.3780554832365</v>
      </c>
    </row>
    <row r="379" spans="1:6" ht="12.75" customHeight="1" x14ac:dyDescent="0.2">
      <c r="A379" s="63">
        <v>422</v>
      </c>
      <c r="B379" s="64" t="s">
        <v>738</v>
      </c>
      <c r="C379" s="247" t="s">
        <v>739</v>
      </c>
      <c r="D379" s="60">
        <f t="shared" ref="D379:E379" si="92">SUM(D380:D387)</f>
        <v>46013.450000000004</v>
      </c>
      <c r="E379" s="60">
        <f t="shared" si="92"/>
        <v>69102.03</v>
      </c>
      <c r="F379" s="45">
        <f t="shared" si="72"/>
        <v>150.17789363762114</v>
      </c>
    </row>
    <row r="380" spans="1:6" ht="12.75" customHeight="1" x14ac:dyDescent="0.2">
      <c r="A380" s="63">
        <v>4221</v>
      </c>
      <c r="B380" s="64" t="s">
        <v>648</v>
      </c>
      <c r="C380" s="247" t="s">
        <v>740</v>
      </c>
      <c r="D380" s="194">
        <v>2699.81</v>
      </c>
      <c r="E380" s="194">
        <v>1334.75</v>
      </c>
      <c r="F380" s="45">
        <f t="shared" si="72"/>
        <v>49.438664202295719</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29527.5</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2488.4899999999998</v>
      </c>
      <c r="E385" s="194">
        <v>0</v>
      </c>
      <c r="F385" s="45">
        <f t="shared" si="72"/>
        <v>0</v>
      </c>
    </row>
    <row r="386" spans="1:6" ht="12.75" customHeight="1" x14ac:dyDescent="0.2">
      <c r="A386" s="63">
        <v>4227</v>
      </c>
      <c r="B386" s="183" t="s">
        <v>660</v>
      </c>
      <c r="C386" s="247" t="s">
        <v>747</v>
      </c>
      <c r="D386" s="194">
        <v>11297.65</v>
      </c>
      <c r="E386" s="194">
        <v>67767.28</v>
      </c>
      <c r="F386" s="45">
        <f t="shared" si="72"/>
        <v>599.83518696366059</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61875</v>
      </c>
      <c r="E388" s="60">
        <f t="shared" si="93"/>
        <v>0</v>
      </c>
      <c r="F388" s="45">
        <f t="shared" si="72"/>
        <v>0</v>
      </c>
    </row>
    <row r="389" spans="1:6" ht="12.75" customHeight="1" x14ac:dyDescent="0.2">
      <c r="A389" s="63">
        <v>4231</v>
      </c>
      <c r="B389" s="64" t="s">
        <v>666</v>
      </c>
      <c r="C389" s="247" t="s">
        <v>751</v>
      </c>
      <c r="D389" s="194">
        <v>61875</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1623.96</v>
      </c>
      <c r="E393" s="60">
        <f t="shared" si="94"/>
        <v>1637.05</v>
      </c>
      <c r="F393" s="45">
        <f t="shared" si="72"/>
        <v>100.80605433631369</v>
      </c>
    </row>
    <row r="394" spans="1:6" ht="12.75" customHeight="1" x14ac:dyDescent="0.2">
      <c r="A394" s="63">
        <v>4241</v>
      </c>
      <c r="B394" s="64" t="s">
        <v>757</v>
      </c>
      <c r="C394" s="247" t="s">
        <v>758</v>
      </c>
      <c r="D394" s="194">
        <v>1623.96</v>
      </c>
      <c r="E394" s="194">
        <v>1637.05</v>
      </c>
      <c r="F394" s="45">
        <f t="shared" si="72"/>
        <v>100.80605433631369</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57538.39</v>
      </c>
      <c r="E401" s="60">
        <f t="shared" si="96"/>
        <v>96320</v>
      </c>
      <c r="F401" s="45">
        <f t="shared" si="72"/>
        <v>167.40127765132115</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57538.39</v>
      </c>
      <c r="E405" s="194">
        <v>96320</v>
      </c>
      <c r="F405" s="45">
        <f t="shared" si="72"/>
        <v>167.40127765132115</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428470.18000000005</v>
      </c>
      <c r="E418" s="60">
        <f t="shared" si="102"/>
        <v>1149474.4099999999</v>
      </c>
      <c r="F418" s="45">
        <f t="shared" si="72"/>
        <v>268.27407452252567</v>
      </c>
    </row>
    <row r="419" spans="1:6" ht="12.75" customHeight="1" x14ac:dyDescent="0.2">
      <c r="A419" s="63">
        <v>92212</v>
      </c>
      <c r="B419" s="64" t="s">
        <v>797</v>
      </c>
      <c r="C419" s="247" t="s">
        <v>798</v>
      </c>
      <c r="D419" s="194">
        <v>0</v>
      </c>
      <c r="E419" s="194">
        <v>94282.77</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1100</v>
      </c>
      <c r="E421" s="194">
        <v>1100</v>
      </c>
      <c r="F421" s="45">
        <f t="shared" si="72"/>
        <v>100</v>
      </c>
    </row>
    <row r="422" spans="1:6" ht="12.75" customHeight="1" x14ac:dyDescent="0.2">
      <c r="A422" s="63" t="s">
        <v>582</v>
      </c>
      <c r="B422" s="64" t="s">
        <v>803</v>
      </c>
      <c r="C422" s="247" t="s">
        <v>804</v>
      </c>
      <c r="D422" s="60">
        <f>D6+D308</f>
        <v>2347046.17</v>
      </c>
      <c r="E422" s="60">
        <f>E6+E308</f>
        <v>2980300.3899999992</v>
      </c>
      <c r="F422" s="45">
        <f t="shared" si="72"/>
        <v>126.98090170079608</v>
      </c>
    </row>
    <row r="423" spans="1:6" ht="12.75" customHeight="1" x14ac:dyDescent="0.2">
      <c r="A423" s="63" t="s">
        <v>582</v>
      </c>
      <c r="B423" s="64" t="s">
        <v>805</v>
      </c>
      <c r="C423" s="247" t="s">
        <v>806</v>
      </c>
      <c r="D423" s="60">
        <f t="shared" ref="D423:E423" si="103">D299+D360</f>
        <v>1799927.79</v>
      </c>
      <c r="E423" s="60">
        <f t="shared" si="103"/>
        <v>2684492.26</v>
      </c>
      <c r="F423" s="45">
        <f t="shared" si="72"/>
        <v>149.14444206675645</v>
      </c>
    </row>
    <row r="424" spans="1:6" ht="12.75" customHeight="1" x14ac:dyDescent="0.2">
      <c r="A424" s="63" t="s">
        <v>582</v>
      </c>
      <c r="B424" s="64" t="s">
        <v>807</v>
      </c>
      <c r="C424" s="247" t="s">
        <v>808</v>
      </c>
      <c r="D424" s="60">
        <f t="shared" ref="D424:E424" si="104">IF(D422&gt;=D423,D422-D423,0)</f>
        <v>547118.37999999989</v>
      </c>
      <c r="E424" s="60">
        <f t="shared" si="104"/>
        <v>295808.12999999942</v>
      </c>
      <c r="F424" s="45">
        <f t="shared" si="72"/>
        <v>54.06656782395055</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1481643.74</v>
      </c>
      <c r="E426" s="60">
        <f t="shared" si="106"/>
        <v>2013072.96</v>
      </c>
      <c r="F426" s="45">
        <f t="shared" si="72"/>
        <v>135.86754397517987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579873.56999999995</v>
      </c>
      <c r="E428" s="81">
        <f t="shared" si="108"/>
        <v>700612.7</v>
      </c>
      <c r="F428" s="61">
        <f t="shared" si="72"/>
        <v>120.82163013568629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14710.14</v>
      </c>
      <c r="E535" s="60">
        <f>E536+E571+E584+E597+E629</f>
        <v>14710.12</v>
      </c>
      <c r="F535" s="45">
        <f t="shared" si="109"/>
        <v>99.999864039363331</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14710.14</v>
      </c>
      <c r="E597" s="60">
        <f t="shared" si="152"/>
        <v>14710.12</v>
      </c>
      <c r="F597" s="45">
        <f t="shared" si="109"/>
        <v>99.999864039363331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14710.14</v>
      </c>
      <c r="E609" s="60">
        <f t="shared" si="156"/>
        <v>14710.12</v>
      </c>
      <c r="F609" s="45">
        <f t="shared" si="109"/>
        <v>99.999864039363331</v>
      </c>
    </row>
    <row r="610" spans="1:6" ht="24" x14ac:dyDescent="0.2">
      <c r="A610" s="63">
        <v>5443</v>
      </c>
      <c r="B610" s="64" t="s">
        <v>1170</v>
      </c>
      <c r="C610" s="247" t="s">
        <v>1171</v>
      </c>
      <c r="D610" s="194">
        <v>14710.14</v>
      </c>
      <c r="E610" s="194">
        <v>14710.12</v>
      </c>
      <c r="F610" s="45">
        <f t="shared" si="109"/>
        <v>99.999864039363331</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14710.14</v>
      </c>
      <c r="E640" s="60">
        <f>IF(E535-E430&gt;=0,E535-E430,0)</f>
        <v>14710.12</v>
      </c>
      <c r="F640" s="45">
        <f t="shared" si="109"/>
        <v>99.999864039363331</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2347046.17</v>
      </c>
      <c r="E643" s="60">
        <f>E422+E430</f>
        <v>2980300.3899999992</v>
      </c>
      <c r="F643" s="45">
        <f t="shared" si="109"/>
        <v>126.98090170079608</v>
      </c>
    </row>
    <row r="644" spans="1:6" ht="12.75" customHeight="1" x14ac:dyDescent="0.2">
      <c r="A644" s="63" t="s">
        <v>582</v>
      </c>
      <c r="B644" s="64" t="s">
        <v>1238</v>
      </c>
      <c r="C644" s="247" t="s">
        <v>1239</v>
      </c>
      <c r="D644" s="60">
        <f>D423+D535</f>
        <v>1814637.93</v>
      </c>
      <c r="E644" s="60">
        <f>E423+E535</f>
        <v>2699202.38</v>
      </c>
      <c r="F644" s="45">
        <f t="shared" si="109"/>
        <v>148.74605756752808</v>
      </c>
    </row>
    <row r="645" spans="1:6" ht="12.75" customHeight="1" x14ac:dyDescent="0.2">
      <c r="A645" s="63" t="s">
        <v>582</v>
      </c>
      <c r="B645" s="64" t="s">
        <v>1240</v>
      </c>
      <c r="C645" s="247" t="s">
        <v>1241</v>
      </c>
      <c r="D645" s="60">
        <f t="shared" ref="D645:E645" si="163">IF(D643&gt;=D644,D643-D644,0)</f>
        <v>532408.24</v>
      </c>
      <c r="E645" s="60">
        <f t="shared" si="163"/>
        <v>281098.00999999931</v>
      </c>
      <c r="F645" s="45">
        <f t="shared" si="109"/>
        <v>52.797456703524972</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1481643.74</v>
      </c>
      <c r="E647" s="60">
        <f>IF(E426-E427+E641-E642&gt;=0,E426-E427+E641-E642,0)</f>
        <v>2013072.96</v>
      </c>
      <c r="F647" s="45">
        <f t="shared" si="109"/>
        <v>135.86754397517987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2014051.98</v>
      </c>
      <c r="E649" s="60">
        <f t="shared" si="165"/>
        <v>2294170.9699999993</v>
      </c>
      <c r="F649" s="45">
        <f t="shared" si="109"/>
        <v>113.90823041220611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1622630.84</v>
      </c>
      <c r="E653" s="194">
        <v>2132441.7999999998</v>
      </c>
      <c r="F653" s="45">
        <f t="shared" ref="F653:F740" si="167">IF(D653&lt;&gt;0,IF(E653/D653&gt;=100,"&gt;&gt;100",E653/D653*100),"-")</f>
        <v>131.41878900810241</v>
      </c>
    </row>
    <row r="654" spans="1:6" ht="12.75" customHeight="1" x14ac:dyDescent="0.2">
      <c r="A654" s="63" t="s">
        <v>1257</v>
      </c>
      <c r="B654" s="64" t="s">
        <v>1258</v>
      </c>
      <c r="C654" s="247" t="s">
        <v>1257</v>
      </c>
      <c r="D654" s="194">
        <v>2484278.9300000002</v>
      </c>
      <c r="E654" s="194">
        <v>3178248.12</v>
      </c>
      <c r="F654" s="45">
        <f t="shared" si="167"/>
        <v>127.93443125969755</v>
      </c>
    </row>
    <row r="655" spans="1:6" ht="12.75" customHeight="1" x14ac:dyDescent="0.2">
      <c r="A655" s="63" t="s">
        <v>1259</v>
      </c>
      <c r="B655" s="64" t="s">
        <v>1260</v>
      </c>
      <c r="C655" s="247" t="s">
        <v>1259</v>
      </c>
      <c r="D655" s="194">
        <v>1974510.83</v>
      </c>
      <c r="E655" s="194">
        <v>2841010.98</v>
      </c>
      <c r="F655" s="45">
        <f t="shared" si="167"/>
        <v>143.88429462298771</v>
      </c>
    </row>
    <row r="656" spans="1:6" ht="24" x14ac:dyDescent="0.2">
      <c r="A656" s="63">
        <v>11</v>
      </c>
      <c r="B656" s="64" t="s">
        <v>1261</v>
      </c>
      <c r="C656" s="247" t="s">
        <v>1262</v>
      </c>
      <c r="D656" s="60">
        <f t="shared" ref="D656:E656" si="168">+D653+D654-D655</f>
        <v>2132398.9400000004</v>
      </c>
      <c r="E656" s="60">
        <f t="shared" si="168"/>
        <v>2469678.94</v>
      </c>
      <c r="F656" s="45">
        <f t="shared" si="167"/>
        <v>115.81692776493311</v>
      </c>
    </row>
    <row r="657" spans="1:6" ht="24" x14ac:dyDescent="0.2">
      <c r="A657" s="63" t="s">
        <v>582</v>
      </c>
      <c r="B657" s="64" t="s">
        <v>1263</v>
      </c>
      <c r="C657" s="247" t="s">
        <v>1264</v>
      </c>
      <c r="D657" s="253">
        <v>18</v>
      </c>
      <c r="E657" s="253">
        <v>30</v>
      </c>
      <c r="F657" s="45">
        <f t="shared" si="167"/>
        <v>166.66666666666669</v>
      </c>
    </row>
    <row r="658" spans="1:6" ht="24" x14ac:dyDescent="0.2">
      <c r="A658" s="63" t="s">
        <v>582</v>
      </c>
      <c r="B658" s="64" t="s">
        <v>1265</v>
      </c>
      <c r="C658" s="247" t="s">
        <v>1266</v>
      </c>
      <c r="D658" s="253">
        <v>9</v>
      </c>
      <c r="E658" s="253">
        <v>10</v>
      </c>
      <c r="F658" s="45">
        <f t="shared" si="167"/>
        <v>111.11111111111111</v>
      </c>
    </row>
    <row r="659" spans="1:6" ht="12.75" customHeight="1" x14ac:dyDescent="0.2">
      <c r="A659" s="63" t="s">
        <v>582</v>
      </c>
      <c r="B659" s="64" t="s">
        <v>1267</v>
      </c>
      <c r="C659" s="247" t="s">
        <v>1268</v>
      </c>
      <c r="D659" s="253">
        <v>17</v>
      </c>
      <c r="E659" s="253">
        <v>28</v>
      </c>
      <c r="F659" s="45">
        <f t="shared" si="167"/>
        <v>164.70588235294116</v>
      </c>
    </row>
    <row r="660" spans="1:6" ht="12.75" customHeight="1" x14ac:dyDescent="0.2">
      <c r="A660" s="63" t="s">
        <v>582</v>
      </c>
      <c r="B660" s="64" t="s">
        <v>1269</v>
      </c>
      <c r="C660" s="247" t="s">
        <v>1270</v>
      </c>
      <c r="D660" s="253">
        <v>8</v>
      </c>
      <c r="E660" s="253">
        <v>8</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806.8</v>
      </c>
      <c r="E662" s="192">
        <v>1175.06</v>
      </c>
      <c r="F662" s="71">
        <f t="shared" si="167"/>
        <v>145.64452156668318</v>
      </c>
    </row>
    <row r="663" spans="1:6" ht="12.75" customHeight="1" x14ac:dyDescent="0.2">
      <c r="A663" s="70">
        <v>61316</v>
      </c>
      <c r="B663" s="65" t="s">
        <v>1276</v>
      </c>
      <c r="C663" s="277" t="s">
        <v>1277</v>
      </c>
      <c r="D663" s="192">
        <v>0</v>
      </c>
      <c r="E663" s="192">
        <v>2039.53</v>
      </c>
      <c r="F663" s="71" t="str">
        <f t="shared" si="167"/>
        <v>-</v>
      </c>
    </row>
    <row r="664" spans="1:6" ht="12.75" customHeight="1" x14ac:dyDescent="0.2">
      <c r="A664" s="70" t="s">
        <v>1278</v>
      </c>
      <c r="B664" s="65" t="s">
        <v>1279</v>
      </c>
      <c r="C664" s="277" t="s">
        <v>1278</v>
      </c>
      <c r="D664" s="192">
        <v>30613.64</v>
      </c>
      <c r="E664" s="192">
        <v>38408.03</v>
      </c>
      <c r="F664" s="71">
        <f t="shared" si="167"/>
        <v>125.46051367952325</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50982.97</v>
      </c>
      <c r="E669" s="194">
        <v>47572</v>
      </c>
      <c r="F669" s="45">
        <f t="shared" si="167"/>
        <v>93.309589457028494</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221518.26</v>
      </c>
      <c r="E673" s="194">
        <v>426277.03</v>
      </c>
      <c r="F673" s="45">
        <f t="shared" si="167"/>
        <v>192.43426252986998</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3055.8</v>
      </c>
      <c r="E677" s="192">
        <v>0</v>
      </c>
      <c r="F677" s="71">
        <f t="shared" si="167"/>
        <v>0</v>
      </c>
    </row>
    <row r="678" spans="1:6" ht="12.75" customHeight="1" x14ac:dyDescent="0.2">
      <c r="A678" s="70">
        <v>63415</v>
      </c>
      <c r="B678" s="65" t="s">
        <v>1306</v>
      </c>
      <c r="C678" s="278" t="s">
        <v>1307</v>
      </c>
      <c r="D678" s="192">
        <v>13233.85</v>
      </c>
      <c r="E678" s="192">
        <v>55438.46</v>
      </c>
      <c r="F678" s="71">
        <f t="shared" si="167"/>
        <v>418.9140726243686</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23622</v>
      </c>
      <c r="E681" s="192">
        <v>7042.5</v>
      </c>
      <c r="F681" s="71">
        <f t="shared" si="167"/>
        <v>29.813309626619255</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38673.550000000003</v>
      </c>
      <c r="E683" s="192">
        <v>32068.33</v>
      </c>
      <c r="F683" s="71">
        <f t="shared" si="167"/>
        <v>82.920574914896619</v>
      </c>
    </row>
    <row r="684" spans="1:6" ht="24" x14ac:dyDescent="0.2">
      <c r="A684" s="70">
        <v>63613</v>
      </c>
      <c r="B684" s="182" t="s">
        <v>1318</v>
      </c>
      <c r="C684" s="278" t="s">
        <v>1319</v>
      </c>
      <c r="D684" s="192">
        <v>650</v>
      </c>
      <c r="E684" s="192">
        <v>0</v>
      </c>
      <c r="F684" s="71">
        <f t="shared" si="167"/>
        <v>0</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471762.72</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277866.55</v>
      </c>
      <c r="E708" s="192">
        <v>0</v>
      </c>
      <c r="F708" s="71">
        <f t="shared" si="167"/>
        <v>0</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202609.71</v>
      </c>
      <c r="E711" s="192">
        <v>248131.84</v>
      </c>
      <c r="F711" s="71">
        <f t="shared" si="167"/>
        <v>122.46789159315216</v>
      </c>
    </row>
    <row r="712" spans="1:6" ht="12.75" customHeight="1" x14ac:dyDescent="0.2">
      <c r="A712" s="70" t="s">
        <v>1359</v>
      </c>
      <c r="B712" s="65" t="s">
        <v>1360</v>
      </c>
      <c r="C712" s="277" t="s">
        <v>1359</v>
      </c>
      <c r="D712" s="192">
        <v>1.69</v>
      </c>
      <c r="E712" s="192">
        <v>1.71</v>
      </c>
      <c r="F712" s="71">
        <f t="shared" si="167"/>
        <v>101.18343195266273</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20320.54</v>
      </c>
      <c r="E724" s="192">
        <v>19770.43</v>
      </c>
      <c r="F724" s="71">
        <f t="shared" si="167"/>
        <v>97.292837690336967</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250</v>
      </c>
      <c r="E726" s="192">
        <v>614.21</v>
      </c>
      <c r="F726" s="71">
        <f t="shared" si="167"/>
        <v>245.68400000000003</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1400</v>
      </c>
      <c r="E732" s="192">
        <v>1500</v>
      </c>
      <c r="F732" s="71">
        <f t="shared" si="167"/>
        <v>107.14285714285714</v>
      </c>
    </row>
    <row r="733" spans="1:6" ht="12.75" customHeight="1" x14ac:dyDescent="0.2">
      <c r="A733" s="70">
        <v>31215</v>
      </c>
      <c r="B733" s="65" t="s">
        <v>1396</v>
      </c>
      <c r="C733" s="278" t="s">
        <v>1397</v>
      </c>
      <c r="D733" s="192">
        <v>0</v>
      </c>
      <c r="E733" s="192">
        <v>882.88</v>
      </c>
      <c r="F733" s="71" t="str">
        <f t="shared" si="167"/>
        <v>-</v>
      </c>
    </row>
    <row r="734" spans="1:6" ht="12.75" customHeight="1" x14ac:dyDescent="0.2">
      <c r="A734" s="70">
        <v>32121</v>
      </c>
      <c r="B734" s="65" t="s">
        <v>1398</v>
      </c>
      <c r="C734" s="278" t="s">
        <v>1399</v>
      </c>
      <c r="D734" s="192">
        <v>13165.1</v>
      </c>
      <c r="E734" s="192">
        <v>7387.65</v>
      </c>
      <c r="F734" s="71">
        <f t="shared" si="167"/>
        <v>56.115411200826429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2426.88</v>
      </c>
      <c r="E736" s="194">
        <v>135.5</v>
      </c>
      <c r="F736" s="45">
        <f t="shared" si="167"/>
        <v>5.5833003691983123</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3545.59</v>
      </c>
      <c r="E738" s="194">
        <v>36.86</v>
      </c>
      <c r="F738" s="45">
        <f t="shared" si="167"/>
        <v>1.0396013075397887</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5149.92</v>
      </c>
      <c r="E741" s="192">
        <v>6764.6</v>
      </c>
      <c r="F741" s="71">
        <f t="shared" ref="F741:F1006" si="169">IF(D741&lt;&gt;0,IF(E741/D741&gt;=100,"&gt;&gt;100",E741/D741*100),"-")</f>
        <v>131.35349675334763</v>
      </c>
    </row>
    <row r="742" spans="1:6" ht="12.75" customHeight="1" x14ac:dyDescent="0.2">
      <c r="A742" s="70" t="s">
        <v>1414</v>
      </c>
      <c r="B742" s="65" t="s">
        <v>1415</v>
      </c>
      <c r="C742" s="278" t="s">
        <v>1414</v>
      </c>
      <c r="D742" s="192">
        <v>0</v>
      </c>
      <c r="E742" s="192">
        <v>111.85</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2586</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1939.46</v>
      </c>
      <c r="E760" s="194">
        <v>1518.92</v>
      </c>
      <c r="F760" s="45">
        <f t="shared" si="169"/>
        <v>78.316644839285161</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47982.51</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61735.59</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16035</v>
      </c>
      <c r="E843" s="194">
        <v>18218.46</v>
      </c>
      <c r="F843" s="45">
        <f t="shared" si="169"/>
        <v>113.61683816651076</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477.78</v>
      </c>
      <c r="E846" s="194">
        <v>0</v>
      </c>
      <c r="F846" s="45">
        <f t="shared" si="169"/>
        <v>0</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3318.08</v>
      </c>
      <c r="E848" s="194">
        <v>3318.08</v>
      </c>
      <c r="F848" s="45">
        <f t="shared" si="169"/>
        <v>100</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6588.17</v>
      </c>
      <c r="E850" s="194">
        <v>4860</v>
      </c>
      <c r="F850" s="45">
        <f t="shared" si="169"/>
        <v>73.768588242258474</v>
      </c>
    </row>
    <row r="851" spans="1:6" ht="12.75" customHeight="1" x14ac:dyDescent="0.2">
      <c r="A851" s="63">
        <v>37221</v>
      </c>
      <c r="B851" s="64" t="s">
        <v>1631</v>
      </c>
      <c r="C851" s="247" t="s">
        <v>1632</v>
      </c>
      <c r="D851" s="194">
        <v>0</v>
      </c>
      <c r="E851" s="194">
        <v>13.27</v>
      </c>
      <c r="F851" s="45" t="str">
        <f t="shared" si="169"/>
        <v>-</v>
      </c>
    </row>
    <row r="852" spans="1:6" ht="12.75" customHeight="1" x14ac:dyDescent="0.2">
      <c r="A852" s="63" t="s">
        <v>1633</v>
      </c>
      <c r="B852" s="64" t="s">
        <v>1610</v>
      </c>
      <c r="C852" s="247" t="s">
        <v>1633</v>
      </c>
      <c r="D852" s="194">
        <v>2497.5</v>
      </c>
      <c r="E852" s="194">
        <v>3359.54</v>
      </c>
      <c r="F852" s="45">
        <f t="shared" si="169"/>
        <v>134.51611611611611</v>
      </c>
    </row>
    <row r="853" spans="1:6" ht="12.75" customHeight="1" x14ac:dyDescent="0.2">
      <c r="A853" s="63" t="s">
        <v>1634</v>
      </c>
      <c r="B853" s="64" t="s">
        <v>1635</v>
      </c>
      <c r="C853" s="247" t="s">
        <v>1634</v>
      </c>
      <c r="D853" s="194">
        <v>4610.79</v>
      </c>
      <c r="E853" s="194">
        <v>7067.58</v>
      </c>
      <c r="F853" s="45">
        <f t="shared" si="169"/>
        <v>153.28349371799627</v>
      </c>
    </row>
    <row r="854" spans="1:6" ht="12.75" customHeight="1" x14ac:dyDescent="0.2">
      <c r="A854" s="63" t="s">
        <v>1636</v>
      </c>
      <c r="B854" s="64" t="s">
        <v>1637</v>
      </c>
      <c r="C854" s="247" t="s">
        <v>1636</v>
      </c>
      <c r="D854" s="194">
        <v>388.49</v>
      </c>
      <c r="E854" s="194">
        <v>1569.09</v>
      </c>
      <c r="F854" s="45">
        <f t="shared" si="169"/>
        <v>403.8945661406986</v>
      </c>
    </row>
    <row r="855" spans="1:6" ht="12.75" customHeight="1" x14ac:dyDescent="0.2">
      <c r="A855" s="63" t="s">
        <v>1638</v>
      </c>
      <c r="B855" s="64" t="s">
        <v>1639</v>
      </c>
      <c r="C855" s="247" t="s">
        <v>1638</v>
      </c>
      <c r="D855" s="194">
        <v>3612.31</v>
      </c>
      <c r="E855" s="194">
        <v>5459.87</v>
      </c>
      <c r="F855" s="45">
        <f t="shared" si="169"/>
        <v>151.14621945514088</v>
      </c>
    </row>
    <row r="856" spans="1:6" ht="12.75" customHeight="1" x14ac:dyDescent="0.2">
      <c r="A856" s="63">
        <v>38117</v>
      </c>
      <c r="B856" s="64" t="s">
        <v>1640</v>
      </c>
      <c r="C856" s="247" t="s">
        <v>1641</v>
      </c>
      <c r="D856" s="194">
        <v>48583.31</v>
      </c>
      <c r="E856" s="194">
        <v>60551.88</v>
      </c>
      <c r="F856" s="45">
        <f t="shared" si="169"/>
        <v>124.63514733763508</v>
      </c>
    </row>
    <row r="857" spans="1:6" ht="12.75" customHeight="1" x14ac:dyDescent="0.2">
      <c r="A857" s="63">
        <v>38612</v>
      </c>
      <c r="B857" s="64" t="s">
        <v>1642</v>
      </c>
      <c r="C857" s="247" t="s">
        <v>1643</v>
      </c>
      <c r="D857" s="194">
        <v>6324.52</v>
      </c>
      <c r="E857" s="194">
        <v>5000</v>
      </c>
      <c r="F857" s="45">
        <f t="shared" si="169"/>
        <v>79.057383010884621</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307568.59999999998</v>
      </c>
      <c r="E870" s="194">
        <v>0</v>
      </c>
      <c r="F870" s="45">
        <f t="shared" si="169"/>
        <v>0</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14710.14</v>
      </c>
      <c r="E981" s="192">
        <v>14710.12</v>
      </c>
      <c r="F981" s="71">
        <f t="shared" si="169"/>
        <v>99.999864039363331</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17" zoomScaleNormal="100" workbookViewId="0">
      <selection activeCell="D248" sqref="D24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20512976.57</v>
      </c>
      <c r="E6" s="180">
        <f t="shared" si="0"/>
        <v>21485232.199999999</v>
      </c>
      <c r="F6" s="181">
        <f t="shared" ref="F6:F298" si="1">IF(D6&gt;0,IF(E6/D6&gt;=100,"&gt;&gt;100",E6/D6*100),"-")</f>
        <v>104.73971013754246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17793914.199999999</v>
      </c>
      <c r="E7" s="79">
        <f t="shared" si="2"/>
        <v>18308689</v>
      </c>
      <c r="F7" s="71">
        <f t="shared" si="1"/>
        <v>102.89298236584732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1498519.0699999998</v>
      </c>
      <c r="E8" s="79">
        <f>E9+E10-E11</f>
        <v>1497420.7</v>
      </c>
      <c r="F8" s="71">
        <f t="shared" si="1"/>
        <v>99.926702968151091</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1446454.88</v>
      </c>
      <c r="E9" s="192">
        <v>1445356.51</v>
      </c>
      <c r="F9" s="71">
        <f t="shared" si="1"/>
        <v>99.924064689802151</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52064.19</v>
      </c>
      <c r="E10" s="192">
        <v>52064.19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16295370.140000001</v>
      </c>
      <c r="E12" s="79">
        <f t="shared" si="3"/>
        <v>16039267.800000001</v>
      </c>
      <c r="F12" s="71">
        <f t="shared" si="1"/>
        <v>98.428373594464418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16106291.440000001</v>
      </c>
      <c r="E13" s="79">
        <f t="shared" si="4"/>
        <v>15807481.74</v>
      </c>
      <c r="F13" s="71">
        <f t="shared" si="1"/>
        <v>98.144764105920075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75338.16</v>
      </c>
      <c r="E14" s="192">
        <v>75338.16</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1921314.9</v>
      </c>
      <c r="E15" s="192">
        <v>1963188.51</v>
      </c>
      <c r="F15" s="71">
        <f t="shared" si="1"/>
        <v>102.17942462216891</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14328076.9</v>
      </c>
      <c r="E16" s="192">
        <v>14566913.619999999</v>
      </c>
      <c r="F16" s="71">
        <f t="shared" si="1"/>
        <v>101.66691400155732</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2858950.69</v>
      </c>
      <c r="E17" s="192">
        <v>2917307.64</v>
      </c>
      <c r="F17" s="71">
        <f t="shared" si="1"/>
        <v>102.04120169697646</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3077389.21</v>
      </c>
      <c r="E18" s="192">
        <v>3715266.19</v>
      </c>
      <c r="F18" s="71">
        <f t="shared" si="1"/>
        <v>120.72786171886266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90833.020000000019</v>
      </c>
      <c r="E19" s="79">
        <f t="shared" si="5"/>
        <v>125999.22999999998</v>
      </c>
      <c r="F19" s="71">
        <f t="shared" si="1"/>
        <v>138.71522712775592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117642.59</v>
      </c>
      <c r="E20" s="192">
        <v>115719.17</v>
      </c>
      <c r="F20" s="71">
        <f t="shared" si="1"/>
        <v>98.365030895698581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23563.67</v>
      </c>
      <c r="E21" s="192">
        <v>25905.99</v>
      </c>
      <c r="F21" s="71">
        <f t="shared" si="1"/>
        <v>109.94038704497223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68422.399999999994</v>
      </c>
      <c r="E22" s="192">
        <v>68778.45</v>
      </c>
      <c r="F22" s="71">
        <f t="shared" si="1"/>
        <v>100.52037052193434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112.69</v>
      </c>
      <c r="E24" s="192">
        <v>112.69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8315.75</v>
      </c>
      <c r="E25" s="192">
        <v>8315.75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117361.99</v>
      </c>
      <c r="E26" s="192">
        <v>183236.2</v>
      </c>
      <c r="F26" s="71">
        <f t="shared" si="1"/>
        <v>156.12908404160495</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244586.07</v>
      </c>
      <c r="E28" s="192">
        <v>276069.02</v>
      </c>
      <c r="F28" s="71">
        <f t="shared" si="1"/>
        <v>112.87193093212544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77842.390000000014</v>
      </c>
      <c r="E29" s="79">
        <f t="shared" si="6"/>
        <v>57513.780000000028</v>
      </c>
      <c r="F29" s="71">
        <f t="shared" si="1"/>
        <v>73.884910265473621</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477000.65</v>
      </c>
      <c r="E30" s="192">
        <v>477000.65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399158.26</v>
      </c>
      <c r="E34" s="192">
        <v>419486.87</v>
      </c>
      <c r="F34" s="71">
        <f t="shared" si="1"/>
        <v>105.09286968031175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3791.3299999999872</v>
      </c>
      <c r="E35" s="79">
        <f t="shared" si="7"/>
        <v>4498.8899999999994</v>
      </c>
      <c r="F35" s="71">
        <f t="shared" si="1"/>
        <v>118.66258014997415</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89186.37</v>
      </c>
      <c r="E36" s="192">
        <v>90823.42</v>
      </c>
      <c r="F36" s="71">
        <f t="shared" si="1"/>
        <v>101.83553832272803</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4087.87</v>
      </c>
      <c r="E37" s="192">
        <v>4087.87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89482.91</v>
      </c>
      <c r="E40" s="192">
        <v>90412.4</v>
      </c>
      <c r="F40" s="71">
        <f t="shared" si="1"/>
        <v>101.03873465894213</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30254.27</v>
      </c>
      <c r="E42" s="192">
        <v>30254.27</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30254.27</v>
      </c>
      <c r="E44" s="192">
        <v>30254.27</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16611.959999999963</v>
      </c>
      <c r="E45" s="79">
        <f t="shared" si="9"/>
        <v>43774.159999999974</v>
      </c>
      <c r="F45" s="71">
        <f t="shared" si="1"/>
        <v>263.50990491188321</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24248.45</v>
      </c>
      <c r="E47" s="192">
        <v>22156.57</v>
      </c>
      <c r="F47" s="71">
        <f t="shared" si="1"/>
        <v>91.373139314059244</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8981.68</v>
      </c>
      <c r="E48" s="192">
        <v>8981.68</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339073.72</v>
      </c>
      <c r="E49" s="192">
        <v>367643.72</v>
      </c>
      <c r="F49" s="71">
        <f t="shared" si="1"/>
        <v>108.42589629181525</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355691.89</v>
      </c>
      <c r="E50" s="192">
        <v>355007.81</v>
      </c>
      <c r="F50" s="71">
        <f t="shared" si="1"/>
        <v>99.807676244740918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24.989999999997963</v>
      </c>
      <c r="E52" s="79">
        <f t="shared" si="10"/>
        <v>24.989999999997963</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24425.96</v>
      </c>
      <c r="E54" s="192">
        <v>22886.78</v>
      </c>
      <c r="F54" s="71">
        <f t="shared" si="1"/>
        <v>93.69858953343082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24400.97</v>
      </c>
      <c r="E55" s="192">
        <v>22861.79</v>
      </c>
      <c r="F55" s="71">
        <f t="shared" si="1"/>
        <v>93.692136009347166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771975.51</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764600.51</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7375</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2719062.37</v>
      </c>
      <c r="E69" s="79">
        <f>E70+E82+E88+E119+E135+E147+E165+E171</f>
        <v>3176543.2</v>
      </c>
      <c r="F69" s="71">
        <f t="shared" si="1"/>
        <v>116.82494800588191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2132398.94</v>
      </c>
      <c r="E70" s="79">
        <f t="shared" si="12"/>
        <v>2469678.94</v>
      </c>
      <c r="F70" s="71">
        <f t="shared" si="1"/>
        <v>115.81692776493313</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2132398.94</v>
      </c>
      <c r="E71" s="79">
        <f t="shared" si="13"/>
        <v>2469678.94</v>
      </c>
      <c r="F71" s="71">
        <f t="shared" si="1"/>
        <v>115.81692776493313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2132398.94</v>
      </c>
      <c r="E73" s="192">
        <v>2469678.94</v>
      </c>
      <c r="F73" s="71">
        <f t="shared" si="1"/>
        <v>115.81692776493313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2090.1</v>
      </c>
      <c r="E82" s="79">
        <f>SUM(E83:E85)-E86+E87</f>
        <v>942.65</v>
      </c>
      <c r="F82" s="71">
        <f t="shared" si="1"/>
        <v>45.10071288455098</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11.13</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167.36</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2090.1</v>
      </c>
      <c r="E87" s="192">
        <v>764.16</v>
      </c>
      <c r="F87" s="71">
        <f t="shared" si="1"/>
        <v>36.560930099038323</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5308.91</v>
      </c>
      <c r="E135" s="79">
        <f t="shared" si="21"/>
        <v>5308.91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5308.91</v>
      </c>
      <c r="E136" s="79">
        <f t="shared" si="22"/>
        <v>5308.91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5308.91</v>
      </c>
      <c r="E140" s="192">
        <v>5308.91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578164.42000000004</v>
      </c>
      <c r="E147" s="79">
        <f t="shared" si="24"/>
        <v>699512.70000000007</v>
      </c>
      <c r="F147" s="71">
        <f t="shared" si="1"/>
        <v>120.98854163319149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20049.759999999998</v>
      </c>
      <c r="E148" s="192">
        <v>20806.099999999999</v>
      </c>
      <c r="F148" s="71">
        <f t="shared" si="1"/>
        <v>103.77231448156985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134555.32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127541.23</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7014.09</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236429.56</v>
      </c>
      <c r="E159" s="192">
        <v>254049.07</v>
      </c>
      <c r="F159" s="71">
        <f t="shared" si="1"/>
        <v>107.45232956488182</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45498.63</v>
      </c>
      <c r="E160" s="192">
        <v>47467.37</v>
      </c>
      <c r="F160" s="71">
        <f t="shared" si="1"/>
        <v>104.32703138534063</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356585.64</v>
      </c>
      <c r="E161" s="192">
        <v>307590.68</v>
      </c>
      <c r="F161" s="71">
        <f t="shared" si="1"/>
        <v>86.259973901360681</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3375.88</v>
      </c>
      <c r="E163" s="192">
        <v>289.76</v>
      </c>
      <c r="F163" s="71">
        <f t="shared" si="1"/>
        <v>8.5832434802184903</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83775.05</v>
      </c>
      <c r="E164" s="192">
        <v>65245.599999999999</v>
      </c>
      <c r="F164" s="71">
        <f t="shared" si="1"/>
        <v>77.88189920507358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1100</v>
      </c>
      <c r="E165" s="79">
        <f t="shared" si="26"/>
        <v>1100</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1100</v>
      </c>
      <c r="E167" s="192">
        <v>1100</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20512976.57</v>
      </c>
      <c r="E176" s="79">
        <f>E177+E251</f>
        <v>21485232.199999999</v>
      </c>
      <c r="F176" s="71">
        <f t="shared" si="1"/>
        <v>104.73971013754246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181589.88</v>
      </c>
      <c r="E177" s="79">
        <f>E178+E197+E203+E219+E247+E248</f>
        <v>231138.57</v>
      </c>
      <c r="F177" s="71">
        <f t="shared" si="1"/>
        <v>127.28604149085841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75956.37999999999</v>
      </c>
      <c r="E178" s="79">
        <f>SUM(E179:E181)+E185+E186+SUM(E194:E196)</f>
        <v>68696.909999999989</v>
      </c>
      <c r="F178" s="71">
        <f t="shared" si="1"/>
        <v>90.442580333607253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44148.06</v>
      </c>
      <c r="E179" s="192">
        <v>43676.42</v>
      </c>
      <c r="F179" s="71">
        <f t="shared" si="1"/>
        <v>98.931685786419607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26699.87</v>
      </c>
      <c r="E180" s="192">
        <v>22809.29</v>
      </c>
      <c r="F180" s="71">
        <f t="shared" si="1"/>
        <v>85.42846837831047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5108.4500000000007</v>
      </c>
      <c r="E181" s="79">
        <f t="shared" si="28"/>
        <v>2211.1999999999998</v>
      </c>
      <c r="F181" s="71">
        <f t="shared" si="1"/>
        <v>43.285145200598997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4884.68</v>
      </c>
      <c r="E183" s="192">
        <v>2043.03</v>
      </c>
      <c r="F183" s="71">
        <f t="shared" si="1"/>
        <v>41.825257744621958</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223.77</v>
      </c>
      <c r="E184" s="192">
        <v>168.17</v>
      </c>
      <c r="F184" s="71">
        <f t="shared" si="1"/>
        <v>75.153058944451885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29508.14</v>
      </c>
      <c r="E197" s="79">
        <f>SUM(E198:E202)</f>
        <v>75900.600000000006</v>
      </c>
      <c r="F197" s="71">
        <f t="shared" si="1"/>
        <v>257.21919443245156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29508.14</v>
      </c>
      <c r="E199" s="192">
        <v>75900.600000000006</v>
      </c>
      <c r="F199" s="71">
        <f t="shared" ref="F199:F202" si="30">IF(D199&gt;0,IF(E199/D199&gt;=100,"&gt;&gt;100",E199/D199*100),"-")</f>
        <v>257.21919443245156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58840.69</v>
      </c>
      <c r="E219" s="79">
        <f t="shared" si="34"/>
        <v>44130.35</v>
      </c>
      <c r="F219" s="71">
        <f t="shared" si="1"/>
        <v>74.999715333045884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58840.69</v>
      </c>
      <c r="E220" s="79">
        <f t="shared" si="35"/>
        <v>44130.35</v>
      </c>
      <c r="F220" s="71">
        <f t="shared" si="1"/>
        <v>74.999715333045884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58840.69</v>
      </c>
      <c r="E225" s="192">
        <v>44130.35</v>
      </c>
      <c r="F225" s="71">
        <f t="shared" si="1"/>
        <v>74.999715333045884</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2300</v>
      </c>
      <c r="E247" s="192">
        <v>76.53</v>
      </c>
      <c r="F247" s="71">
        <f>IF(D247&gt;0,IF(E247/D247&gt;=100,"&gt;&gt;100",E247/D247*100),"-")</f>
        <v>3.3273913043478256</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14984.67</v>
      </c>
      <c r="E248" s="79">
        <f t="shared" si="37"/>
        <v>42334.18</v>
      </c>
      <c r="F248" s="71">
        <f t="shared" si="1"/>
        <v>282.516598630467</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2550.86</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14984.67</v>
      </c>
      <c r="E250" s="192">
        <v>39783.32</v>
      </c>
      <c r="F250" s="71">
        <f t="shared" si="1"/>
        <v>265.49346765727904</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20331386.690000001</v>
      </c>
      <c r="E251" s="79">
        <f>+E252+E255-E264+E274+E291</f>
        <v>21254093.629999999</v>
      </c>
      <c r="F251" s="71">
        <f t="shared" si="1"/>
        <v>104.538337468412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17737461.140000001</v>
      </c>
      <c r="E252" s="79">
        <f>E253-E254</f>
        <v>18259309.960000001</v>
      </c>
      <c r="F252" s="71">
        <f t="shared" si="1"/>
        <v>102.94207167463878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17823491.600000001</v>
      </c>
      <c r="E253" s="192">
        <v>18333128.609999999</v>
      </c>
      <c r="F253" s="71">
        <f t="shared" si="1"/>
        <v>102.85935562704222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86030.46</v>
      </c>
      <c r="E254" s="192">
        <v>73818.649999999994</v>
      </c>
      <c r="F254" s="71">
        <f t="shared" si="1"/>
        <v>85.805248513142899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2014051.98</v>
      </c>
      <c r="E255" s="79">
        <f>E256-E260</f>
        <v>2294170.9699999997</v>
      </c>
      <c r="F255" s="71">
        <f t="shared" si="1"/>
        <v>113.90823041220612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2028762.1199999999</v>
      </c>
      <c r="E256" s="79">
        <f>SUM(E257:E259)</f>
        <v>2928182.32</v>
      </c>
      <c r="F256" s="71">
        <f t="shared" si="1"/>
        <v>144.33344802396056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1933865.14</v>
      </c>
      <c r="E257" s="192">
        <v>2928182.32</v>
      </c>
      <c r="F257" s="71">
        <f t="shared" si="1"/>
        <v>151.41605582693322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94896.98</v>
      </c>
      <c r="E258" s="192">
        <v>0</v>
      </c>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14710.14</v>
      </c>
      <c r="E260" s="79">
        <f>SUM(E261:E263)</f>
        <v>634011.35</v>
      </c>
      <c r="F260" s="71">
        <f t="shared" si="1"/>
        <v>4310.0293403053947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619301.23</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14710.14</v>
      </c>
      <c r="E263" s="192">
        <v>14710.12</v>
      </c>
      <c r="F263" s="71">
        <f t="shared" si="1"/>
        <v>99.999864039363331</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578773.57000000007</v>
      </c>
      <c r="E274" s="79">
        <f>SUM(E275:E277)+SUM(E286:E290)</f>
        <v>699512.7</v>
      </c>
      <c r="F274" s="71">
        <f t="shared" si="1"/>
        <v>120.86120311264384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12736.61</v>
      </c>
      <c r="E275" s="192">
        <v>14834.3</v>
      </c>
      <c r="F275" s="71">
        <f t="shared" ref="F275:F290" si="39">IF(D275&gt;0,IF(E275/D275&gt;=100,"&gt;&gt;100",E275/D275*100),"-")</f>
        <v>116.46976707302805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134555.32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124671.09</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7014.09</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2870.14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211643.3</v>
      </c>
      <c r="E286" s="192">
        <v>224859.76</v>
      </c>
      <c r="F286" s="71">
        <f t="shared" si="39"/>
        <v>106.24468622441627</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329.59</v>
      </c>
      <c r="E287" s="192">
        <v>17404.96</v>
      </c>
      <c r="F287" s="71">
        <f t="shared" si="39"/>
        <v>5280.7912861433906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340791.89</v>
      </c>
      <c r="E288" s="192">
        <v>307568.59999999998</v>
      </c>
      <c r="F288" s="71">
        <f t="shared" si="39"/>
        <v>90.251150049374701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13272.18</v>
      </c>
      <c r="E290" s="192">
        <v>289.76</v>
      </c>
      <c r="F290" s="71">
        <f t="shared" si="39"/>
        <v>2.1832133078363918</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1100</v>
      </c>
      <c r="E291" s="79">
        <f>SUM(E292:E295)</f>
        <v>1100</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1100</v>
      </c>
      <c r="E292" s="192">
        <v>1100</v>
      </c>
      <c r="F292" s="71">
        <f t="shared" si="1"/>
        <v>100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1396532.1</v>
      </c>
      <c r="E297" s="79">
        <f t="shared" si="42"/>
        <v>2078334.73</v>
      </c>
      <c r="F297" s="71">
        <f t="shared" si="1"/>
        <v>148.82112126173109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1396532.1</v>
      </c>
      <c r="E298" s="193">
        <v>2078334.73</v>
      </c>
      <c r="F298" s="75">
        <f t="shared" si="1"/>
        <v>148.82112126173109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661939.47</v>
      </c>
      <c r="E302" s="192">
        <v>764758.3</v>
      </c>
      <c r="F302" s="71">
        <f t="shared" si="43"/>
        <v>115.53296557463177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1100</v>
      </c>
      <c r="E305" s="192">
        <v>1100</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1941.46</v>
      </c>
      <c r="E308" s="192">
        <v>737.62</v>
      </c>
      <c r="F308" s="71">
        <f t="shared" si="43"/>
        <v>37.993056771707892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148.63999999999999</v>
      </c>
      <c r="E309" s="192">
        <v>26.54</v>
      </c>
      <c r="F309" s="71">
        <f t="shared" si="43"/>
        <v>17.855220667384287</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355718.33</v>
      </c>
      <c r="E332" s="192">
        <v>307568.59999999998</v>
      </c>
      <c r="F332" s="71">
        <f t="shared" si="43"/>
        <v>86.464085221585279</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567.58000000000004</v>
      </c>
      <c r="E336" s="192">
        <v>740.05</v>
      </c>
      <c r="F336" s="71">
        <f t="shared" si="43"/>
        <v>130.3869058106346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75388.800000000003</v>
      </c>
      <c r="E337" s="192">
        <v>67956.86</v>
      </c>
      <c r="F337" s="71">
        <f t="shared" si="43"/>
        <v>90.141851309478326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29508.14</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75900.600000000006</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58840.69</v>
      </c>
      <c r="E343" s="192">
        <v>44130.35</v>
      </c>
      <c r="F343" s="71">
        <f t="shared" si="43"/>
        <v>74.999715333045884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2300</v>
      </c>
      <c r="E367" s="192">
        <v>76.53</v>
      </c>
      <c r="F367" s="71">
        <f t="shared" si="44"/>
        <v>3.3273913043478256</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979.24</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314894.09999999998</v>
      </c>
      <c r="E387" s="192">
        <v>314935.40999999997</v>
      </c>
      <c r="F387" s="71">
        <f t="shared" si="44"/>
        <v>100.01311869609498</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1081638</v>
      </c>
      <c r="E391" s="288">
        <v>1141205.51</v>
      </c>
      <c r="F391" s="263">
        <f t="shared" si="44"/>
        <v>105.50715766273004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622193.81000000006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28" sqref="D2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331732.64</v>
      </c>
      <c r="E5" s="58">
        <f t="shared" si="0"/>
        <v>456038.89999999997</v>
      </c>
      <c r="F5" s="59">
        <f t="shared" ref="F5:F141" si="1">IF(D5&gt;0,IF(E5/D5&gt;=100,"&gt;&gt;100",E5/D5*100),"-")</f>
        <v>137.47182068065413</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308218.42</v>
      </c>
      <c r="E6" s="60">
        <f t="shared" si="2"/>
        <v>401330.72</v>
      </c>
      <c r="F6" s="45">
        <f t="shared" si="1"/>
        <v>130.20984274723099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308218.42</v>
      </c>
      <c r="E7" s="194">
        <v>401330.72</v>
      </c>
      <c r="F7" s="45">
        <f t="shared" si="1"/>
        <v>130.20984274723099</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18514.22</v>
      </c>
      <c r="E13" s="60">
        <f t="shared" si="4"/>
        <v>21833.18</v>
      </c>
      <c r="F13" s="45">
        <f t="shared" si="1"/>
        <v>117.92654510965083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18514.22</v>
      </c>
      <c r="E16" s="194">
        <v>21833.18</v>
      </c>
      <c r="F16" s="45">
        <f t="shared" si="1"/>
        <v>117.92654510965083</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5000</v>
      </c>
      <c r="E19" s="194">
        <v>32875</v>
      </c>
      <c r="F19" s="45">
        <f t="shared" si="1"/>
        <v>657.5</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3073.59</v>
      </c>
      <c r="E22" s="60">
        <f t="shared" si="5"/>
        <v>4848.22</v>
      </c>
      <c r="F22" s="45">
        <f t="shared" si="1"/>
        <v>157.7380197098507</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3073.59</v>
      </c>
      <c r="E24" s="194">
        <v>4848.22</v>
      </c>
      <c r="F24" s="45">
        <f t="shared" si="1"/>
        <v>157.7380197098507</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57762.47</v>
      </c>
      <c r="E28" s="60">
        <f t="shared" si="6"/>
        <v>74776.3</v>
      </c>
      <c r="F28" s="45">
        <f t="shared" si="1"/>
        <v>129.45481728880361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56999.97</v>
      </c>
      <c r="E30" s="194">
        <v>73901.3</v>
      </c>
      <c r="F30" s="45">
        <f t="shared" si="1"/>
        <v>129.65147174638864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762.5</v>
      </c>
      <c r="E34" s="194">
        <v>875</v>
      </c>
      <c r="F34" s="45">
        <f t="shared" si="1"/>
        <v>114.75409836065573</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442643.21</v>
      </c>
      <c r="E35" s="60">
        <f t="shared" si="7"/>
        <v>1195043.3199999998</v>
      </c>
      <c r="F35" s="45">
        <f t="shared" si="1"/>
        <v>269.97891145783075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771029.25</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771029.25</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2870.14</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2870.14</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402672.31</v>
      </c>
      <c r="E54" s="60">
        <f t="shared" si="12"/>
        <v>378113.72</v>
      </c>
      <c r="F54" s="45">
        <f t="shared" si="1"/>
        <v>93.901097892725716</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402672.31</v>
      </c>
      <c r="E55" s="194">
        <v>378113.72</v>
      </c>
      <c r="F55" s="45">
        <f t="shared" si="1"/>
        <v>93.901097892725716</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1200</v>
      </c>
      <c r="E60" s="194">
        <v>1200</v>
      </c>
      <c r="F60" s="45">
        <f t="shared" si="1"/>
        <v>100</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38770.9</v>
      </c>
      <c r="E61" s="60">
        <f t="shared" si="13"/>
        <v>37179.450000000004</v>
      </c>
      <c r="F61" s="45">
        <f t="shared" si="1"/>
        <v>95.895246176900727</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34074.89</v>
      </c>
      <c r="E64" s="194">
        <v>36667.480000000003</v>
      </c>
      <c r="F64" s="45">
        <f t="shared" si="1"/>
        <v>107.60850585284356</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4696.01</v>
      </c>
      <c r="E65" s="194">
        <v>511.97</v>
      </c>
      <c r="F65" s="45">
        <f t="shared" si="1"/>
        <v>10.902234024203526</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4650.76</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122720.17</v>
      </c>
      <c r="E75" s="60">
        <f t="shared" si="15"/>
        <v>85306.31</v>
      </c>
      <c r="F75" s="45">
        <f t="shared" si="1"/>
        <v>69.512868178067222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121392.94</v>
      </c>
      <c r="E76" s="194">
        <v>83806.31</v>
      </c>
      <c r="F76" s="45">
        <f t="shared" si="1"/>
        <v>69.037219133171988</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1327.23</v>
      </c>
      <c r="E81" s="194">
        <v>1500</v>
      </c>
      <c r="F81" s="45">
        <f t="shared" si="1"/>
        <v>113.01733685947424</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484657.39</v>
      </c>
      <c r="E82" s="60">
        <f t="shared" si="16"/>
        <v>141453.09</v>
      </c>
      <c r="F82" s="45">
        <f t="shared" si="1"/>
        <v>29.186203061919681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6464.21</v>
      </c>
      <c r="E84" s="194">
        <v>6566.64</v>
      </c>
      <c r="F84" s="45">
        <f t="shared" si="1"/>
        <v>101.58457104580452</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337709.76</v>
      </c>
      <c r="E85" s="194">
        <v>9437.5</v>
      </c>
      <c r="F85" s="45">
        <f t="shared" si="1"/>
        <v>2.7945594465496053</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18299.689999999999</v>
      </c>
      <c r="E86" s="194">
        <v>36120.699999999997</v>
      </c>
      <c r="F86" s="45">
        <f t="shared" si="1"/>
        <v>197.38421798402049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122183.73</v>
      </c>
      <c r="E88" s="194">
        <v>89328.25</v>
      </c>
      <c r="F88" s="45">
        <f t="shared" si="1"/>
        <v>73.109774926661672</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4894.08</v>
      </c>
      <c r="E89" s="60">
        <f t="shared" si="17"/>
        <v>12124.04</v>
      </c>
      <c r="F89" s="45">
        <f t="shared" si="1"/>
        <v>247.72868445141887</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4894.08</v>
      </c>
      <c r="E99" s="60">
        <f t="shared" si="20"/>
        <v>4379.87</v>
      </c>
      <c r="F99" s="45">
        <f t="shared" si="1"/>
        <v>89.49322446711129</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4894.08</v>
      </c>
      <c r="E100" s="194">
        <v>4379.87</v>
      </c>
      <c r="F100" s="45">
        <f t="shared" si="1"/>
        <v>89.49322446711129</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7744.17</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21594.26</v>
      </c>
      <c r="E107" s="60">
        <f t="shared" si="21"/>
        <v>89849.82</v>
      </c>
      <c r="F107" s="45">
        <f t="shared" si="1"/>
        <v>416.08195881683383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1418.87</v>
      </c>
      <c r="E108" s="194">
        <v>76565.100000000006</v>
      </c>
      <c r="F108" s="45">
        <f t="shared" si="1"/>
        <v>5396.2026119376696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15175.39</v>
      </c>
      <c r="E109" s="194">
        <v>10284.719999999999</v>
      </c>
      <c r="F109" s="45">
        <f t="shared" si="1"/>
        <v>67.77236038085347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5000</v>
      </c>
      <c r="E111" s="194">
        <v>3000</v>
      </c>
      <c r="F111" s="45">
        <f t="shared" si="1"/>
        <v>60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134221.22</v>
      </c>
      <c r="E114" s="60">
        <f t="shared" si="22"/>
        <v>167171.56</v>
      </c>
      <c r="F114" s="45">
        <f t="shared" si="1"/>
        <v>124.54927767755353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126228.20999999999</v>
      </c>
      <c r="E115" s="60">
        <f t="shared" si="23"/>
        <v>161612.53</v>
      </c>
      <c r="F115" s="45">
        <f t="shared" si="1"/>
        <v>128.03202231894124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119496.18</v>
      </c>
      <c r="E116" s="194">
        <v>153605.22</v>
      </c>
      <c r="F116" s="45">
        <f t="shared" si="1"/>
        <v>128.54404216101304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6732.03</v>
      </c>
      <c r="E117" s="194">
        <v>8007.31</v>
      </c>
      <c r="F117" s="45">
        <f t="shared" si="1"/>
        <v>118.94346876053731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7515.23</v>
      </c>
      <c r="E118" s="60">
        <f t="shared" si="24"/>
        <v>5559.03</v>
      </c>
      <c r="F118" s="45">
        <f t="shared" si="1"/>
        <v>73.970191198406425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7515.23</v>
      </c>
      <c r="E120" s="194">
        <v>5559.03</v>
      </c>
      <c r="F120" s="45">
        <f t="shared" si="1"/>
        <v>73.970191198406425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477.78</v>
      </c>
      <c r="E122" s="60">
        <f t="shared" si="25"/>
        <v>0</v>
      </c>
      <c r="F122" s="45">
        <f t="shared" si="1"/>
        <v>0</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477.78</v>
      </c>
      <c r="E123" s="194">
        <v>0</v>
      </c>
      <c r="F123" s="45">
        <f t="shared" si="1"/>
        <v>0</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196628.76</v>
      </c>
      <c r="E129" s="60">
        <f t="shared" si="26"/>
        <v>457880.7</v>
      </c>
      <c r="F129" s="45">
        <f t="shared" si="1"/>
        <v>232.86557876884336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3000</v>
      </c>
      <c r="E133" s="194">
        <v>4000</v>
      </c>
      <c r="F133" s="45">
        <f t="shared" si="1"/>
        <v>133.33333333333331</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4559.4399999999996</v>
      </c>
      <c r="E136" s="194">
        <v>0</v>
      </c>
      <c r="F136" s="45">
        <f t="shared" si="1"/>
        <v>0</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77393.460000000006</v>
      </c>
      <c r="E138" s="194">
        <v>91138.14</v>
      </c>
      <c r="F138" s="45">
        <f t="shared" si="1"/>
        <v>117.75948510378007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111675.86</v>
      </c>
      <c r="E140" s="194">
        <v>362742.56</v>
      </c>
      <c r="F140" s="45">
        <f t="shared" si="1"/>
        <v>324.81734190361283</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1799927.7900000003</v>
      </c>
      <c r="E141" s="81">
        <f t="shared" si="28"/>
        <v>2684492.2600000002</v>
      </c>
      <c r="F141" s="61">
        <f t="shared" si="1"/>
        <v>149.14444206675645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0" sqref="E2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719393.37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719393.37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694405.09</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694405.09</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24988.28</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24988.28</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166604.99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2836477.35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943.53</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1635562.7899999998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816706.7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552958.13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2568.19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115685.41</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42555.68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104594.13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494.55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1195236.68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4734.3500000000004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2814277.95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1649241.6800000002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803152.18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577656.84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7405.97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115685.41</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43507.57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101590.13</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243.58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1145584.56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11402.44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11402.44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8049.27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188804.38999999966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740.05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740.05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740.05</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740.05</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188064.34000000003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67956.86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75900.600000000006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44130.35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76.53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7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26897</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cp:lastModifiedBy>
  <cp:lastPrinted>2026-03-02T12:20:05Z</cp:lastPrinted>
  <dcterms:created xsi:type="dcterms:W3CDTF">2022-04-01T05:14:30Z</dcterms:created>
  <dcterms:modified xsi:type="dcterms:W3CDTF">2026-03-03T07:45:20Z</dcterms:modified>
</cp:coreProperties>
</file>